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er\Documents\"/>
    </mc:Choice>
  </mc:AlternateContent>
  <xr:revisionPtr revIDLastSave="0" documentId="8_{6226BD95-1B35-4A35-B17A-FAFE5F9C7746}" xr6:coauthVersionLast="43" xr6:coauthVersionMax="43" xr10:uidLastSave="{00000000-0000-0000-0000-000000000000}"/>
  <bookViews>
    <workbookView xWindow="-120" yWindow="-120" windowWidth="29040" windowHeight="15840" xr2:uid="{00000000-000D-0000-FFFF-FFFF00000000}"/>
  </bookViews>
  <sheets>
    <sheet name="PROJECT QUESTIONAIRE" sheetId="1" r:id="rId1"/>
    <sheet name="ELIGIBLE FUNDING SOURCES" sheetId="4" r:id="rId2"/>
    <sheet name="DATA VALIDA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4" l="1"/>
  <c r="B34" i="4"/>
  <c r="B33" i="4"/>
  <c r="B32" i="4"/>
  <c r="B6" i="4" l="1"/>
  <c r="B26" i="4"/>
  <c r="B30" i="4"/>
  <c r="B29" i="4"/>
  <c r="B28" i="4"/>
  <c r="B27" i="4"/>
  <c r="B21" i="4"/>
  <c r="B14" i="4"/>
  <c r="B8" i="4" l="1"/>
  <c r="B24" i="4"/>
  <c r="B23" i="4"/>
  <c r="B22" i="4"/>
  <c r="B19" i="4"/>
  <c r="B7" i="4"/>
  <c r="B20" i="4"/>
  <c r="B18" i="4"/>
  <c r="B17" i="4"/>
  <c r="B16" i="4"/>
  <c r="B15" i="4"/>
  <c r="B13" i="4"/>
  <c r="B12" i="4"/>
  <c r="B11" i="4"/>
  <c r="B10" i="4"/>
  <c r="B9" i="4"/>
  <c r="B25" i="4" l="1"/>
</calcChain>
</file>

<file path=xl/sharedStrings.xml><?xml version="1.0" encoding="utf-8"?>
<sst xmlns="http://schemas.openxmlformats.org/spreadsheetml/2006/main" count="365" uniqueCount="284">
  <si>
    <t xml:space="preserve">PROJECT TITLE: </t>
  </si>
  <si>
    <t>COUNCIL</t>
  </si>
  <si>
    <t>LAKE</t>
  </si>
  <si>
    <t>MCHENRY</t>
  </si>
  <si>
    <t>KANE KENDALL</t>
  </si>
  <si>
    <t>ROADWAY</t>
  </si>
  <si>
    <t>BIKE/PEDESTRIAN</t>
  </si>
  <si>
    <t>DUPAGE</t>
  </si>
  <si>
    <t>CENTRAL</t>
  </si>
  <si>
    <t>NORTH SHORE</t>
  </si>
  <si>
    <t>NORTH CENTRAL</t>
  </si>
  <si>
    <t>NORTHWEST</t>
  </si>
  <si>
    <t>SOUTHWEST</t>
  </si>
  <si>
    <t>SOUTH</t>
  </si>
  <si>
    <t>WILL</t>
  </si>
  <si>
    <t>DOES MY PROJECT CONTAIN….</t>
  </si>
  <si>
    <t>BRIDGE CONSTRUCTION/RECONSTRUCTION</t>
  </si>
  <si>
    <t>TRANSIT</t>
  </si>
  <si>
    <t>LAND ACQUISITION</t>
  </si>
  <si>
    <t>YES/NO</t>
  </si>
  <si>
    <t>ELIGIBLE FUNDING SOURCES</t>
  </si>
  <si>
    <t>ELIGIBLE?</t>
  </si>
  <si>
    <t>FUNDING SOURCE</t>
  </si>
  <si>
    <t>DESCRIPTION</t>
  </si>
  <si>
    <t>Congestion Mitigation and Air Quality Improvement Program (CMAQ)</t>
  </si>
  <si>
    <t>Yes</t>
  </si>
  <si>
    <t>No</t>
  </si>
  <si>
    <t>Surface Transportation Program (STP)</t>
  </si>
  <si>
    <t>Surface Transportation Program Shared Fund</t>
  </si>
  <si>
    <t>Illinois Transportation Enhancement Program (ITEP)</t>
  </si>
  <si>
    <t>Transportation Alternatives Program (TAP)</t>
  </si>
  <si>
    <t>Highway Safety Improvement Program (HSIP)</t>
  </si>
  <si>
    <t>Surface Transportation Program Bridge (STP-Br)</t>
  </si>
  <si>
    <t>Economic Development Program (EDP)</t>
  </si>
  <si>
    <t>Recreational Trails Program (RTP)</t>
  </si>
  <si>
    <t>Off-Highway Vehicle Recreational Trails Program (OHV)</t>
  </si>
  <si>
    <t>Illinois Bicycle Path Grant</t>
  </si>
  <si>
    <t>Open Lands, ComEd Green Region Grant</t>
  </si>
  <si>
    <t>Doppelt Family Trail Development Fund</t>
  </si>
  <si>
    <t>FUNDING SPLIT</t>
  </si>
  <si>
    <t>Transit Facility Projects</t>
  </si>
  <si>
    <t>Transit Service and Equipment</t>
  </si>
  <si>
    <t>BASED ON YOUR ANSWERS, YOUR PROJECT MIGHT BE ELIGIBLE FOR….</t>
  </si>
  <si>
    <t>MAXIMUM FUNDING</t>
  </si>
  <si>
    <t>BUILD Transportation Grants</t>
  </si>
  <si>
    <t>National Highway Performance Program</t>
  </si>
  <si>
    <t>Federal Lands Transportation Program (FLTP)</t>
  </si>
  <si>
    <t>Metropolitan &amp; Statewide and Nonmetropolitan Transportation Planning</t>
  </si>
  <si>
    <t>Enhanced Mobility of Seniors and Individuals with Disabilities</t>
  </si>
  <si>
    <t>Formula Grants for Rural Areas</t>
  </si>
  <si>
    <t>TOD Planning Pilot Grants</t>
  </si>
  <si>
    <t>Safe Routes to School</t>
  </si>
  <si>
    <t xml:space="preserve">The federal "Recreational Trails Program" (RTP), was created through the National Recreational Trail Fund Act (NRTFA) as part of the Intermodal Surface Transportation Efficiency Act of 1991 (ISTEA) and re-authorized by the Safe, Accountable, Flexible, Efficient Transportation Equity Act: A Legacy for Users (SAFETEA-LU). This program provides funding assistance for acquisition, development, rehabilitation and maintenance of both motorized and non-motorized recreation trails. </t>
  </si>
  <si>
    <t>The NHPP provides support for the condition and performance of the National Highway System (NHS), for the construction of new facilities on the NHS, and to ensure that investments of Federal-aid funds in highway construction are directed to support progress toward the achievement of performance targets established in a State's asset management plan for the NHS.</t>
  </si>
  <si>
    <t>Developing or Updating Open Space Plans</t>
  </si>
  <si>
    <t>Improving Applicant-Owned Open Spaces, Including Planning Costs</t>
  </si>
  <si>
    <t>Acquisition (By Purchase or Donation) of Parcels of Land to be Used for Open Space</t>
  </si>
  <si>
    <t>Acquisition (By Purchase or Donation) of Conservation Easement</t>
  </si>
  <si>
    <t>SAFETY</t>
  </si>
  <si>
    <t>ECONOMIC DEVELOPMENT</t>
  </si>
  <si>
    <t>OTHER</t>
  </si>
  <si>
    <t xml:space="preserve">Design, Implement, and Oversee Public-Private Partnerships </t>
  </si>
  <si>
    <t>Projects Supporting the Economic Viability of the Metropolitan Area</t>
  </si>
  <si>
    <t>Job Access and Reverse Commute Elements</t>
  </si>
  <si>
    <t>COUNCIL:</t>
  </si>
  <si>
    <t>Provides funding and procedural requirements for multimodal transportation planning in metropolitan areas and states. Planning needs to be cooperative, continuous, and comprehensive, resulting in long-range plans and short-range programs reflecting transportation investment priorities. </t>
  </si>
  <si>
    <t xml:space="preserve">The Pilot Program for TOD Planning helps support FTA’s mission of improving public transportation for America’s communities by providing funding to local communities to integrate land use and transportation planning with a new fixed guideway or core capacity transit capital investment. </t>
  </si>
  <si>
    <t>Highway/Rail Grade Crossing Improvements</t>
  </si>
  <si>
    <t>Bottleneck Eliminations</t>
  </si>
  <si>
    <t>Signal Interconnects</t>
  </si>
  <si>
    <t>Traffic Calming/Speed Reduction</t>
  </si>
  <si>
    <t>Traffic Enforcement/Traffic Education Infrastructure</t>
  </si>
  <si>
    <t>Traffic Evaluation Methods</t>
  </si>
  <si>
    <t>LOCATION:</t>
  </si>
  <si>
    <t>Bridge Rehabilitation/Reconstructions</t>
  </si>
  <si>
    <t xml:space="preserve">Structurally Deficient and/or Functionally Obsolete Bridge Repair and/or Replacement </t>
  </si>
  <si>
    <t>Approach Roadways to Structurally or Functionally Obsolete Bridges</t>
  </si>
  <si>
    <t>Historic Bridge Repairs or Replacement</t>
  </si>
  <si>
    <t xml:space="preserve">Bridge Inspections </t>
  </si>
  <si>
    <t>Anti-Icing/De-Icing Applications for Bridges</t>
  </si>
  <si>
    <t>Scour Countermeasures for Bridges</t>
  </si>
  <si>
    <t>Installation of Signs Immediately Adjacent to Bridges</t>
  </si>
  <si>
    <t>New Road or Bridge Project</t>
  </si>
  <si>
    <t xml:space="preserve">Restoration or Preservation of a Bridge </t>
  </si>
  <si>
    <t>Bicycle Facility Projects</t>
  </si>
  <si>
    <t>Conversion of Abandoned Railroad Corridors to Trail</t>
  </si>
  <si>
    <t>Construction, Planning, and Design of On-Road and Off-Road Trail Facilities</t>
  </si>
  <si>
    <t>Systems Providing Safer Routes for Non-Automobile Drivers</t>
  </si>
  <si>
    <t>Construction of Turnouts, Overlooks and Viewing Areas</t>
  </si>
  <si>
    <t>Restoration of Damaged Trails</t>
  </si>
  <si>
    <t>Construction of Trail-Related Support Facilities</t>
  </si>
  <si>
    <t>Renovation Costs Relating to Bicycle Path Development</t>
  </si>
  <si>
    <t xml:space="preserve">Secure Bicycle Parking Facilities </t>
  </si>
  <si>
    <t>Pedestrian Facilities</t>
  </si>
  <si>
    <t>Improve Bicycle Trail Connections</t>
  </si>
  <si>
    <t>Pedestrian and Bicycle Crossing Improvements</t>
  </si>
  <si>
    <t>LINK</t>
  </si>
  <si>
    <t>Transit Station Rehabilitation/Reconstructions</t>
  </si>
  <si>
    <t>Bus Speed Improvements</t>
  </si>
  <si>
    <t>Access to Transit Projects</t>
  </si>
  <si>
    <t>Purchase of Handicap-Accessible Buses and Vans</t>
  </si>
  <si>
    <t>Implementing Transit Oriented Developments (TODs)</t>
  </si>
  <si>
    <t>The goal of ITEP is to allocate resources to well-planned projects that provide and support alternate modes of transportation, enhance the transportation system through preservation of visual and cultural resources and improve the quality of life for members of the communities. ITEP requires communities to coordinate efforts to develop and build safe, valuable and functional projects in a timely manner.</t>
  </si>
  <si>
    <t>http://www.idot.illinois.gov/Assets/uploads/files/Doing-Business/Pamphlets-&amp;-Brochures/Highways/ITEP/Program%20Guidelines.pdf</t>
  </si>
  <si>
    <t>Streetscapes</t>
  </si>
  <si>
    <t>Historic Preservation and Rehabilitation of Historic Transportation Facilities</t>
  </si>
  <si>
    <t>Vegetation Management in Transportation Rights-of-Way</t>
  </si>
  <si>
    <t>Archaeological Activities Relating to Impacts from Implementation of a Transportation Project</t>
  </si>
  <si>
    <t>Storm Water Management, Control and Water Pollution Prevention or Abatement Related to Highway Construction or Due to Highway Runoff</t>
  </si>
  <si>
    <t>Reduce Vehicle-Caused Wildlife Mortality or Restore and Maintain Connectivity Among Terrestrial or Aquatic Habitats</t>
  </si>
  <si>
    <t xml:space="preserve">Environmental Mitigation Activity, Including Pollution Prevention and Pollution Abatement </t>
  </si>
  <si>
    <t xml:space="preserve">Removing Trees Within the Clear Zone </t>
  </si>
  <si>
    <t xml:space="preserve">Passenger and Freight Rail Transportation Projects </t>
  </si>
  <si>
    <t>Intermodal Projects</t>
  </si>
  <si>
    <t>Protect and Enhancing the Environment, Promoting Energy Conservation, or Improving the Quality of Life</t>
  </si>
  <si>
    <t>Enhancing the Integration and Connectivity of the Transportation System, Across and Between Modes, for People and Freight</t>
  </si>
  <si>
    <t>Promote Efficient System Management and Operation</t>
  </si>
  <si>
    <t>Purchase of Wheelchair Lifts, Ramps, and Securement Devices</t>
  </si>
  <si>
    <t>Mobility Management Programs</t>
  </si>
  <si>
    <t>Federal funds will provide reimbursement up to 50 percent for right-of-way and easement acquisition costs, and up to 80 percent for preliminary engineering, utility relocations, construction engineering and construction costs.</t>
  </si>
  <si>
    <t xml:space="preserve">All eligible phases will be programmed at a maximum level of 80 percent federal funding. </t>
  </si>
  <si>
    <t>No maximum award amount.</t>
  </si>
  <si>
    <t>http://kdot.countyofkane.org/KKCOM/Documents/STP/STP%20Shared%20Fund%20Application%20Booklet_01152019.pdf</t>
  </si>
  <si>
    <t>The Congestion Mitigation and Air Quality Improvement Program (CMAQ) provides funding for projects and programs in air quality nonattainment and maintenance areas for ozone, carbon monoxide (CO), and particulate matter (PM-10, PM-2.5) which reduce transportation related emissions.</t>
  </si>
  <si>
    <t>https://www.cmap.illinois.gov/documents/10180/37216/CMAQ-Program-Description.pdf/03e5f96e-f6a7-4dc9-80ef-72c27c44c7f2</t>
  </si>
  <si>
    <t>https://www.dnr.illinois.gov/AEG/Documents/2019%20OHV%20Manual.pdf</t>
  </si>
  <si>
    <t>Upgrading Guardrail and the Associated End Terminals</t>
  </si>
  <si>
    <t>Enhancing Safety Performance of Curves</t>
  </si>
  <si>
    <t>Adding Shoulders and/or Rumble Strips/Stripes</t>
  </si>
  <si>
    <t>The Illinois Bicycle Path Grant Program was created to financially assist eligible units of government acquire, construct, and rehabilitate public, non-motorized bicycle paths and directly related support facilities. Grants are available to any local government agency having statutory authority to acquire and develop land for public bicycle path purposes.</t>
  </si>
  <si>
    <t>The limit for development projects is $200,000. There is no limit for acquisition projects.</t>
  </si>
  <si>
    <t>Financial assistance up to 50% of approved project costs is available through the program.</t>
  </si>
  <si>
    <t>https://www.dnr.illinois.gov/AEG/Documents/2019%20BIKE%20Manual.pdf</t>
  </si>
  <si>
    <t>The Rails-to-Trails Conservancy launched Doppelt Family Trail Development Fund to support organizations and local governments that are implementing projects to build and improve multi-use trails.</t>
  </si>
  <si>
    <t>The program awards 3-4 projects in the $5,000-10,000 range and 1-2 projects in the $15,000-50,000 range.</t>
  </si>
  <si>
    <t>https://www.railstotrails.org/our-work/doppelt-family-trail-development-fund/application-instructions/</t>
  </si>
  <si>
    <t>This program provides up-to 100% reimbursement funding assistance on approved projects.</t>
  </si>
  <si>
    <t>The Surface Transportation Program (STP) provides flexible funding that may be used by States and localities for projects to preserve and improve the conditions and performance on any Federal-aid highway, bridge and tunnel projects on any public road, pedestrian and bicycle infrastructure, and transit capital projects, including intercity bus terminals.</t>
  </si>
  <si>
    <t>Surface Transportation Planning</t>
  </si>
  <si>
    <t>Construction and Operational Improvements for a Minor Collector</t>
  </si>
  <si>
    <t>Road Reconstructions</t>
  </si>
  <si>
    <t>Road Expansions</t>
  </si>
  <si>
    <t>Truck Route Improvements</t>
  </si>
  <si>
    <t>Highway Freight Project</t>
  </si>
  <si>
    <t>The Illinois STP-Bridge Program funding is a subset of the general STP funds for the local agencies. The funding amount is equal to 15% of the total local agency STP, which is equivalent to the amount of HBP funds the local agencies received under the SAFETEA-LU federal transportation bill.</t>
  </si>
  <si>
    <t>The purpose of the EDP grant is to provide state assistance for roadway improvements or new construction that are necessary for access to new or expanding industrial, manufacturing or distribution type companies.</t>
  </si>
  <si>
    <t>The EDP program uses state only funds and is designed to provide 50% state funding for eligible locally owned roadways and 100% state funding for roadway improvements on state owned routes.</t>
  </si>
  <si>
    <t>http://www.idot.illinois.gov/transportation-system/local-transportation-partners/county-engineers-and-local-public-agencies/funding-opportunities/economic-development-program</t>
  </si>
  <si>
    <t>https://openlandsdotorg.files.wordpress.com/2018/12/comed-green-region-2019-program-guidelines.pdf</t>
  </si>
  <si>
    <t>Recognizing that open space in our communities is crucial to the quality of our lives, ComEd has committed to supporting municipalities, townships, counties, park districts, conservation districts and forest preserve districts in northern Illinois with their ongoing efforts to protect or improve public spaces for the benefit of all.</t>
  </si>
  <si>
    <t>Carpool Projects, Fringe and Corridor Parking Facilities and Programs</t>
  </si>
  <si>
    <t>Highway and Transit Research, Development and Technology Transfer</t>
  </si>
  <si>
    <t>Development and Establishment of Management Systems</t>
  </si>
  <si>
    <t>Infrastructure-Based ITS Capital Improvements</t>
  </si>
  <si>
    <t>Control of Noxious Weeds and Establishment of Native Species</t>
  </si>
  <si>
    <t>Congestion Pricing Projects and Strategies</t>
  </si>
  <si>
    <t>Construction of Ferry Boats and Terminals</t>
  </si>
  <si>
    <t>Border Infrastructure Projects</t>
  </si>
  <si>
    <t>The Better Utilizing Investments to Leverage Development, or BUILD Transportation Discretionary Grant program, provides a unique opportunity for the DOT to invest in road, rail, transit and port projects that promise to achieve national objectives</t>
  </si>
  <si>
    <t>https://www.transportation.gov/BUILDgrants</t>
  </si>
  <si>
    <t>The program is intended to enhance mobility for seniors and persons with disabilities by providing funds for programs to serve the special needs of transit-dependent populations beyond traditional public transportation services and Americans with Disabilities Act (ADA) complementary paratransit services.</t>
  </si>
  <si>
    <t>The federal share of eligible capital costs may not exceed 80 percent, and 50 percent for operating assistance. The 10 percent that is eligible to fund program administrative costs including administration, planning, and technical assistance may be funded at 100 percent federal share.</t>
  </si>
  <si>
    <t>Section 5310 funds are apportioned among the states by a formula which is based on the number of seniors and people with disabilities in each state according to the latest available U.S. Census data.</t>
  </si>
  <si>
    <t>https://www.transit.dot.gov/funding/grants/enhanced-mobility-seniors-individuals-disabilities-section-5310</t>
  </si>
  <si>
    <t>The Formula Grants for Rural Areas program provides capital, planning, and operating assistance to states to support public transportation in rural areas with populations of less than 50,000, where many residents often rely on public transit to reach their destinations.</t>
  </si>
  <si>
    <t>The federal share is 80 percent for capital projects, 50 percent for operating assistance, and 80 percent for Americans with Disabilities Act  (ADA) non-fixed route paratransit service.</t>
  </si>
  <si>
    <t>Funds are apportioned to States based on a formula that includes land area, population, revenue vehicle miles, and low-income individuals in rural areas. </t>
  </si>
  <si>
    <t>https://www.transit.dot.gov/rural-formula-grants-5311</t>
  </si>
  <si>
    <t>Varies.</t>
  </si>
  <si>
    <t>http://www.idot.illinois.gov/transportation-system/local-transportation-partners/county-engineers-and-local-public-agencies/safe-routes-to-school/index</t>
  </si>
  <si>
    <t>Safe Routes to School (SRTS) is an approach that promotes walking and bicycling to school through infrastructure improvements, enforcement, tools, safety education, and incentives to encourage walking and bicycling to school.</t>
  </si>
  <si>
    <t xml:space="preserve"> The Off-Highway Vehicle (OHV) grant program provides financial aid to government agencies, not-for-profit organizations, and other eligible groups or individuals to develop, operate, maintain, and acquire land for off-highway vehicle parks and trails. These facilities must be open and accessible to the public. The program can also help restore areas damaged by unauthorized OHV use. </t>
  </si>
  <si>
    <t>https://www.cmap.illinois.gov/iw/committees/advisory/council-of-mayors/stp</t>
  </si>
  <si>
    <t>The Highway Safety Improvement Program (HSIP) is a core Federal-aid program with the purpose to achieve a significant reduction in traffic fatalities and serious injuries on all public roads, including non-State-owned roads and roads on tribal land. </t>
  </si>
  <si>
    <t>Highway and Transit Safety Infrastructure Improvement</t>
  </si>
  <si>
    <t>Intersections with High Accident Rates or Levels of Congestion</t>
  </si>
  <si>
    <t>Corridor-Level or Small Area Safety Improvements</t>
  </si>
  <si>
    <t>Traffic Control Devices/Measures</t>
  </si>
  <si>
    <t>Intersection Improvements, Including Pedestrian Facilities</t>
  </si>
  <si>
    <t>Increasing Security/Safety of the Transportation System for Motorized and Nonmotorized Users</t>
  </si>
  <si>
    <t>A Project to Reduce the Risk of Failure of Critical NHS Infrastructure</t>
  </si>
  <si>
    <t>Transit-Related Information Technology Systems</t>
  </si>
  <si>
    <t xml:space="preserve">Construction, Rehabilitation, Resurfacing, Restoration, or Operational Improvements for Highways </t>
  </si>
  <si>
    <t>Acquisition of Trail Corridors</t>
  </si>
  <si>
    <t>Acquire, Reuse, and Protect Federal Properties for Local Parks</t>
  </si>
  <si>
    <t>Roadway Improvements or New Construction Necessary for Access to New or Expanding Industrial, Manufacturing Companies</t>
  </si>
  <si>
    <t>Public Transportation Services for Rural Areas</t>
  </si>
  <si>
    <t>Public Transportation Services on Federal Land</t>
  </si>
  <si>
    <t>The Federal Lands Transportation Program (FLTP) was established to improve the transportation infrastructure owned and maintained by Federal Lands Management Agencies.</t>
  </si>
  <si>
    <t>Emphasize the Preservation of the Existing Transportation Systems</t>
  </si>
  <si>
    <t>Varies based on Council awarding funding.</t>
  </si>
  <si>
    <t>http://www.idot.illinois.gov/Assets/uploads/files/Transportation-System/Bulletins-&amp;-Circulars/Bureau-of-Local-Roads-and-Streets/Circular-Letters/Informational/CL2013-06.pdf</t>
  </si>
  <si>
    <t>Local Alcohol Program</t>
  </si>
  <si>
    <t xml:space="preserve">Access to Transit </t>
  </si>
  <si>
    <t>Local Alcohol Program (LAP) is designed to produce a significant impact on a local community's impaired driving problem. Project activities may include local task force formation, DUI enforcement, public information and education, prosecution and adjudication.</t>
  </si>
  <si>
    <t>Sustained Traffic Enforcement Program (STEP)</t>
  </si>
  <si>
    <t>Wayfinding Signage</t>
  </si>
  <si>
    <t>ADA Accessibility Improvements</t>
  </si>
  <si>
    <t>Personnel, Equipment, or Supplies Relating to a Traffic Enforcement Campaign</t>
  </si>
  <si>
    <t>The RTA's Community Planning program offers technical assistance to local governments and intergovernmental organizations to address local planning needs that intersect public transportation and land use. Through this assistance the RTA encourages municipalities in the region to develop walkable and more sustainable communities near transit stations and along transit corridors.</t>
  </si>
  <si>
    <t>The RTA launched the Access to Transit program in 2012 to provide funding for small-scale capital projects that improve access to the regional transit system for pedestrians and bicyclists.</t>
  </si>
  <si>
    <t>Sustained Traffic Enforcement grants are designed to increase safety belt/child safety seat usage and to reduce impaired driving through hire back enforcement. This grant program provides for participation in special enforcement campaigns such as Click It or Ticket and Drive Sober or Get Pulled Over Grants.</t>
  </si>
  <si>
    <t xml:space="preserve">Developing Programs or Training Sessions that Aim to Decrease Drunk Driving </t>
  </si>
  <si>
    <t>TOD Developer Discussion Panels</t>
  </si>
  <si>
    <t xml:space="preserve">Plans for Special Funding Districts in Transit Areas </t>
  </si>
  <si>
    <t>Transit Corridor Plans</t>
  </si>
  <si>
    <t>TOD Zoning Code Updates</t>
  </si>
  <si>
    <t>Transit Neighborhood Mobility Improvement Plans</t>
  </si>
  <si>
    <t xml:space="preserve">Varies. </t>
  </si>
  <si>
    <t>http://www.idot.illinois.gov/Assets/uploads/files/Transportation-System/Manuals-Guides-&amp;-Handbooks/Safety/SAFETY%201.06%20-%20Safety%20Engineering%20Policy%20Memorandum.pdf</t>
  </si>
  <si>
    <t>Varies based on Council.</t>
  </si>
  <si>
    <t>https://www.dnr.illinois.gov/aeg/pages/federalrecreationaltrailsprogram.aspx</t>
  </si>
  <si>
    <t xml:space="preserve">A maximum grant of $200,000 may be awarded per application for nonmotorized development projects. No maximum grant award amount is set for acquisition projects and for motorized projects. </t>
  </si>
  <si>
    <t>https://www.fhwa.dot.gov/fastact/factsheets/nhppfs.cfm</t>
  </si>
  <si>
    <t>https://flh.fhwa.dot.gov/programs/fltp/documents/FLTP%20Guidance%20-%20CLEARED.pdf</t>
  </si>
  <si>
    <t>https://www.transit.dot.gov/funding/grants/metropolitan-statewide-planning-and-nonmetropolitan-transportation-planning-5303-5304</t>
  </si>
  <si>
    <t>https://www.transit.dot.gov/TODPilot</t>
  </si>
  <si>
    <t>Varies,</t>
  </si>
  <si>
    <t>Phase I engineering must be funded by the applicant. All other phases are eligible for 100% financial reimbursement.</t>
  </si>
  <si>
    <t>https://www.rtachicago.org/index.php/plans-programs/access-transit-program</t>
  </si>
  <si>
    <t>https://www.rtachicago.org/plans-programs/grants-projects/community-planning</t>
  </si>
  <si>
    <t>http://trafficsafetygrantsillinois.org/fy2020/LAP%20Grant/GRANT-%20Local%20Alcohol%20Program%20(LAP).pdf</t>
  </si>
  <si>
    <t>The STP Shared Fund is designed to fund important regional projects that address regional performance measures and the goals of ON TO 2050.</t>
  </si>
  <si>
    <t>The Transportation Alternatives Program (TAP) is a competitive grant program that uses federal transportation funds designated by Congress for specific activities that enhance the intermodal transportation system and provide safe alternative transportation options.</t>
  </si>
  <si>
    <t>https://www.cmap.illinois.gov/transportation-alternatives27</t>
  </si>
  <si>
    <t>ELIGIBLE PROJECT TYPES</t>
  </si>
  <si>
    <t>• Pedestrian/Bicycle Facilities 
• Streetscapes
• Conversion of Abandoned Railroad Corridors to Trail
• Historic Preservation and Rehabilitation of Historic Transportation Facilities
• Vegetation Management in Transportation Rights-of-Way
• Archaeological Activities Relating to Impacts from Implementation of a Transportation Project
• Storm Water Management, Control and Water Pollution Prevention or Abatement Related to Highway Construction or Due to Highway Runoff
• Reduce Vehicle-Caused Wildlife Mortality or Restore and Maintain Connectivity Among Terrestrial or Aquatic Habitats
• Construction of Turnouts, Overlooks and Viewing Areas</t>
  </si>
  <si>
    <t>• Road Reconstructions
• Transit Station Rehabilitation/Reconstructions
• Bridge Rehabilitation/Reconstructions
• Highway/Rail Grade Crossing Improvements
• Road Expansions
• Bus Speed Improvements
• Corridor-Level or Small Area Safety Improvements
• Truck Route Improvements</t>
  </si>
  <si>
    <t>• Transit Facility Projects
• Transit Service and Equipment
• Access to Transit Projects
• Bottleneck Eliminations
• Intersection Improvements
• Signal Interconnects
• Bicycle Facility Projects
• Direct Emission Reduction</t>
  </si>
  <si>
    <t>• Construction, Planning, and Design of On-Road and Off-Road Trail Facilities
• Systems Providing Safer Routes for Non-Automobile Drivers
• Conversion of Abandoned Railroad Corridors to Trail
• Construction of Turnouts, Overlooks and Viewing Areas
• Community Improvement Activities 
• Environmental Mitigation Activity, Including Pollution Prevention and Pollution Abatement</t>
  </si>
  <si>
    <t>• Adding Shoulders and/or Rumble Strips/Stripes
• Enhancing Safety Performance of Curves
• Improving or Enhancing Signing and Pavement Markings at Intersections
• Improving Signal Timing and Pavement Markings at Intersections
• Removing Trees Within the Clear Zone 
• Upgrading Guardrail and the Associated End Terminals
• Installing More Visible Crosswalks and Signing, Pedestrian Countdown Signals, Street Lighting and Pedestrian Refuge Islands</t>
  </si>
  <si>
    <t>• Structurally Deficient and/or Functionally Obsolete Bridge Repair and/or Replacement 
• Approach Roadways to Structurally or Functionally Obsolete Bridges
• Historic Bridge Repairs or Replacement
• Bridge Inspections 
• Anti-Icing/De-Icing Applications for Bridges
• Scour Countermeasures for Bridges
• Installation of Signs Immediately Adjacent to Bridges</t>
  </si>
  <si>
    <t>• Roadway Improvements or New Construction Necessary for Access to New or Expanding Industrial, Manufacturing or Distribution Companies</t>
  </si>
  <si>
    <t>• Trail Construction and Rehabilitation
• Restoration of Damaged Trails
• Construction of Trail-Related Support Facilities
• Acquisition of Trail Corridors</t>
  </si>
  <si>
    <t>• Linear Corridor Land Acquisition Costs</t>
  </si>
  <si>
    <t xml:space="preserve">• Renovation Costs Relating to Bicycle Path Development
• Developing or Updating Open Space Plans
</t>
  </si>
  <si>
    <t>• Improve Bicycle Trail Corridor Connections
• Improve Current Bicycle Trail Conditions</t>
  </si>
  <si>
    <t>• Improving Applicant-Owned Open Spaces, Including Planning Costs
• Acquisition (By Purchase or Donation) of Parcels of Land to be Used for Open Space
• Acquisition (By Purchase or Donation) of Conservation Easement</t>
  </si>
  <si>
    <t>• Road or Bridge Projects 
• Passenger and Freight Rail Transportation Projects 
• Port Infrastructure Investments 
• Intermodal Projects
• Public Transportation Projects
• Highway Freight Project</t>
  </si>
  <si>
    <t>• Reconstruction, Reinstallation, Restoration, or Preservation of a Bridge 
• A Project to Reduce the Risk of Failure of Critical NHS Infrastructure</t>
  </si>
  <si>
    <t>• Program Administration, Transportation Planning, Research, Preventative Maintenance, Engineering, and Restoration of Federal Lands Transportation Facilities
• Capital, Operations, and Maintenance of Transit Facilities on Federal Land</t>
  </si>
  <si>
    <t>• Projects Supporting the Economic Viability of the Metropolitan Area
• Increasing Safety of the Transportation System for Motorized and Nonmotorized Users
• Increasing Security of the Transportation System for Motorized and Nonmotorized Users
• Increasing the Accessibility and Mobility of People and for Freight
• Protect and Enhancing the Environment, Promoting Energy Conservation, or Improving the Quality of Life
• Enhancing the Integration and Connectivity of the Transportation System, Across and Between Modes, for People and Freight
• Promote Efficient System Management and Operation
• Emphasize the Preservation of the Existing Transportation System</t>
  </si>
  <si>
    <t>• Purchase of Handicap-Accessible Buses and Vans
• Purchase of Wheelchair Lifts, Ramps, and Securement Devices
• Transit-Related Information Technology Systems
• Mobility Management Programs
• Acquisition of Transportation Services Under a Contract, Lease, or Other Arrangement</t>
  </si>
  <si>
    <t>• Planning, Capital, and Operating of Public Transportation Services for Rural Areas
• Job Access and Reverse Commute Projects
• Acquisition of Public Transportation Services for Rural Areas</t>
  </si>
  <si>
    <t>• Implementing Transit Oriented Developments (TODs)</t>
  </si>
  <si>
    <t>• Developing Programs or Training Sessions that Aim to Decrease Drunk Driving</t>
  </si>
  <si>
    <t>• ADA Accessibility Improvements
• Bus Stop Infrastructure
• Pedestrian Signal Heads
• Sidewalk Connections
• Crosswalks
• Rail Station Warming Shelters
• Wayfinding Signage
• Bicycle Infrastructure</t>
  </si>
  <si>
    <t>• Transit-Oriented Development (TOD) Plans
• TOD Developer Discussion Panels
• Plans for Special Funding Districts in Transit Areas 
• Transit Corridor Plans
• TOD Zoning Code Updates
• Transit Neighborhood Mobility Improvement Plans</t>
  </si>
  <si>
    <t>• Personnel, Equipment, or Supplies Relating to a Traffic Enforcement Campaign</t>
  </si>
  <si>
    <t>Community Improvement Activities</t>
  </si>
  <si>
    <t>Direct Emission Reduction</t>
  </si>
  <si>
    <t xml:space="preserve">Acquisition of Transportation Services Under a Contract, Lease, or Other Arrangement </t>
  </si>
  <si>
    <t>Acquisition of Public Transportation Services for Rural Areas</t>
  </si>
  <si>
    <t xml:space="preserve">Port Infrastructure Investments </t>
  </si>
  <si>
    <t>Program Administration, Transportation Planning, Research, Preventative Maintenance, Engineering, and Restoration of Federal Lands Transportation Facilities</t>
  </si>
  <si>
    <t xml:space="preserve">Truck Parking Facilities </t>
  </si>
  <si>
    <t>• Sidewalk Improvements
• Traffic Calming/Speed Reduction
• Traffic Control Devices
• Pedestrian and Bicycle Crossing Improvements
• On-Street Bicycle Facilities
• Off-Street Bicycle Facilities
• Secure Bicycle Parking Facilities 
• Traffic Enforcement/Traffic Education Infrastructure
• Traffic Evaluation Methods</t>
  </si>
  <si>
    <t>• Construction, Rehabilitation, Resurfacing, Restoration, Preservation, or Operational Improvements for Highways 
• Road Reconstructions
• Replacement, Rehabilitation, Preservation, Protection, and Anti-Icing/Deicing for Bridges and Tunnels on any Public Road
• Highway or Bridge Project
• Carpool Projects, Fringe and Corridor Parking Facilities and Programs
• Highway and Transit Safety Infrastructure Improvements
• Highway and Transit Research, Development and Technology Transfer
• Traffic Monitoring, Management, and Control Facilities and Programs
• Transportation Control Measures
• Development and Establishment of Management Systems
• Environmental Mitigation Activity
• Intersections with High Accident Rates or Levels of Congestion
• Infrastructure-Based ITS Capital Improvements
• Control of Noxious Weeds and Establishment of Native Species
• Congestion Pricing Projects and Strategies
• Recreational Trails Projects
• Construction of Ferry Boats and Terminals
• Border Infrastructure Projects
• Truck Parking Facilities 
• Construction and Operational Improvements for a Minor Collector</t>
  </si>
  <si>
    <t>Varies based on Council awarding funding and phase being applied for.</t>
  </si>
  <si>
    <t>Increasing the Accessibility and Mobility of People and for Freight Systems</t>
  </si>
  <si>
    <t xml:space="preserve">PROJECT QUESTIONNAIRE </t>
  </si>
  <si>
    <t>RTA Community Planning Program</t>
  </si>
  <si>
    <t>Coastal Management Program Grants</t>
  </si>
  <si>
    <t>America Walks Community Change Grant</t>
  </si>
  <si>
    <t>People for Bikes Community Grant</t>
  </si>
  <si>
    <t>AARP Community Challenge Grant</t>
  </si>
  <si>
    <t>IDNR Coastal Management Program Grants protect, preserve, and restore the natural and cultural resources along the Illinois Lake Michigan shoreline.</t>
  </si>
  <si>
    <t xml:space="preserve">• Improving the Health of the Coast and Lake Michigan
• Enhancing Coastal Public Access, Recreation, and Coastal-Dependent Economic Development
• Advancing Coastal Community Resilience
</t>
  </si>
  <si>
    <t>https://www.dnr.illinois.gov/cmp/Pages/opengrants.aspx</t>
  </si>
  <si>
    <t>This program provides up to 100% reimbursement funding assistance on approved projects.</t>
  </si>
  <si>
    <t>Improving the Health of the Coast and Lake Michigan</t>
  </si>
  <si>
    <t>Enhancing Coastal Public Access, Recreation, and Coastal-Dependent Economic Development</t>
  </si>
  <si>
    <t>Advancing Coastal Community Resilience</t>
  </si>
  <si>
    <t>• Projects that Increase Walking and Benefits of Walkability in Communities</t>
  </si>
  <si>
    <t>The America Walks Community Grant funds  projects that increase walking and benefits of walkability in communities, work to grow the walking movement by engaging people and organizations new to the efforts, and take steps towards creating a culture of inclusive health.</t>
  </si>
  <si>
    <t>https://americawalks.org/applications-open-for-2018-community-change-grants/</t>
  </si>
  <si>
    <t xml:space="preserve">The PeopleForBikes Community Grant Program provides funding for important and influential projects that leverage federal funding and build momentum for bicycling in communities across the U.S. </t>
  </si>
  <si>
    <t>• Bike Paths
• Rail Trails
• Mountain Bike Trails
• Large-Scale Bicycle Advocacy Initiatives
• BMX Facilities</t>
  </si>
  <si>
    <t>https://peopleforbikes.org/our-work/community-grants/</t>
  </si>
  <si>
    <t>Large-Scale Bicycle Advocacy Initiatives</t>
  </si>
  <si>
    <t>BMX &amp; Mountain Bike Facilities</t>
  </si>
  <si>
    <t xml:space="preserve">The AARP Community Challenge Grant funds quick-action projects that make a community more livable. </t>
  </si>
  <si>
    <t>• Deliver Range of Transportation and Mobility Options (Increase Connectivity, Walkability, or Bikeability)
• Create Vibrant Places in the Community 
• Support the Availability of a Range of Housing 
• Demonstrates the Tangible Value of "Smart Cities"</t>
  </si>
  <si>
    <t>https://www.aarp.org/livable-communities/about/info-2017/aarp-community-challenge-submission-instructions.html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</si>
</sst>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164" formatCode="&quot;$&quot;#,##0.00"/>
  </numFmts>
  <fonts count="21" x14ac:knownFonts="1">
    <font>
      <sz val="10"/>
      <color theme="1" tint="0.24994659260841701"/>
      <name val="Calibri"/>
      <family val="2"/>
      <scheme val="minor"/>
    </font>
    <font>
      <sz val="11"/>
      <color theme="1"/>
      <name val="Calibri"/>
      <family val="2"/>
      <scheme val="minor"/>
    </font>
    <font>
      <sz val="10"/>
      <color theme="1" tint="0.24994659260841701"/>
      <name val="Century Gothic"/>
      <family val="2"/>
      <scheme val="major"/>
    </font>
    <font>
      <b/>
      <sz val="10"/>
      <color theme="1" tint="0.24994659260841701"/>
      <name val="Century Gothic"/>
      <family val="2"/>
      <scheme val="major"/>
    </font>
    <font>
      <sz val="22"/>
      <color theme="3" tint="0.24994659260841701"/>
      <name val="Century Gothic"/>
      <family val="2"/>
      <scheme val="major"/>
    </font>
    <font>
      <sz val="11"/>
      <color theme="0"/>
      <name val="Calibri"/>
      <family val="2"/>
      <scheme val="minor"/>
    </font>
    <font>
      <sz val="10"/>
      <color theme="0"/>
      <name val="Calibri"/>
      <family val="2"/>
      <scheme val="minor"/>
    </font>
    <font>
      <sz val="22"/>
      <color theme="0"/>
      <name val="Century Gothic"/>
      <family val="2"/>
      <scheme val="major"/>
    </font>
    <font>
      <sz val="22"/>
      <color theme="0"/>
      <name val="Franklin Gothic Heavy"/>
      <family val="2"/>
    </font>
    <font>
      <sz val="10"/>
      <color theme="1" tint="0.24994659260841701"/>
      <name val="Franklin Gothic Medium"/>
      <family val="2"/>
    </font>
    <font>
      <b/>
      <sz val="10"/>
      <color theme="1" tint="0.24994659260841701"/>
      <name val="Franklin Gothic Medium"/>
      <family val="2"/>
    </font>
    <font>
      <b/>
      <sz val="10"/>
      <color theme="0"/>
      <name val="Franklin Gothic Medium"/>
      <family val="2"/>
    </font>
    <font>
      <sz val="20"/>
      <color theme="1" tint="0.24994659260841701"/>
      <name val="Franklin Gothic Medium"/>
      <family val="2"/>
    </font>
    <font>
      <sz val="9"/>
      <color theme="1" tint="0.24994659260841701"/>
      <name val="Franklin Gothic Medium"/>
      <family val="2"/>
    </font>
    <font>
      <u/>
      <sz val="10"/>
      <color theme="10"/>
      <name val="Calibri"/>
      <family val="2"/>
      <scheme val="minor"/>
    </font>
    <font>
      <b/>
      <sz val="12"/>
      <color theme="0"/>
      <name val="Franklin Gothic Medium"/>
      <family val="2"/>
    </font>
    <font>
      <sz val="22"/>
      <color theme="1" tint="0.24994659260841701"/>
      <name val="Franklin Gothic Medium"/>
      <family val="2"/>
    </font>
    <font>
      <u/>
      <sz val="8"/>
      <color theme="10"/>
      <name val="Calibri"/>
      <family val="2"/>
      <scheme val="minor"/>
    </font>
    <font>
      <b/>
      <sz val="12"/>
      <color theme="1" tint="0.24994659260841701"/>
      <name val="Franklin Gothic Medium"/>
      <family val="2"/>
    </font>
    <font>
      <sz val="12"/>
      <color theme="1" tint="0.24994659260841701"/>
      <name val="Franklin Gothic Medium"/>
      <family val="2"/>
    </font>
    <font>
      <sz val="11"/>
      <color theme="1" tint="0.24994659260841701"/>
      <name val="Franklin Gothic Medium"/>
      <family val="2"/>
    </font>
  </fonts>
  <fills count="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s>
  <borders count="25">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
      <left/>
      <right/>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0" fontId="14" fillId="0" borderId="0" applyNumberFormat="0" applyFill="0" applyBorder="0" applyAlignment="0" applyProtection="0"/>
  </cellStyleXfs>
  <cellXfs count="91">
    <xf numFmtId="0" fontId="0" fillId="0" borderId="0" xfId="0"/>
    <xf numFmtId="0" fontId="5" fillId="2" borderId="0" xfId="0" applyFont="1" applyFill="1" applyAlignment="1">
      <alignment vertical="center" wrapText="1"/>
    </xf>
    <xf numFmtId="0" fontId="1" fillId="2" borderId="0" xfId="0" applyFont="1" applyFill="1" applyAlignment="1">
      <alignment vertical="center" wrapText="1"/>
    </xf>
    <xf numFmtId="0" fontId="6" fillId="2" borderId="0" xfId="0" applyFont="1" applyFill="1" applyAlignment="1">
      <alignment vertical="center" wrapText="1"/>
    </xf>
    <xf numFmtId="0" fontId="0" fillId="2" borderId="0" xfId="0" applyFill="1" applyAlignment="1">
      <alignment vertical="center" wrapText="1"/>
    </xf>
    <xf numFmtId="0" fontId="6" fillId="2" borderId="0" xfId="0" applyFont="1" applyFill="1" applyAlignment="1">
      <alignment horizontal="center" vertical="center" wrapText="1"/>
    </xf>
    <xf numFmtId="0" fontId="0" fillId="2" borderId="0" xfId="0" applyFill="1" applyAlignment="1">
      <alignment horizontal="center" vertical="center" wrapText="1"/>
    </xf>
    <xf numFmtId="0" fontId="15" fillId="3" borderId="7" xfId="0" applyFont="1" applyFill="1" applyBorder="1" applyAlignment="1">
      <alignment horizontal="center" vertical="center" wrapText="1"/>
    </xf>
    <xf numFmtId="0" fontId="5" fillId="2" borderId="0" xfId="0" applyFont="1" applyFill="1" applyProtection="1">
      <protection locked="0"/>
    </xf>
    <xf numFmtId="0" fontId="1" fillId="2" borderId="0" xfId="0" applyFont="1" applyFill="1" applyProtection="1">
      <protection locked="0"/>
    </xf>
    <xf numFmtId="0" fontId="6" fillId="2" borderId="0" xfId="0" applyFont="1" applyFill="1" applyProtection="1">
      <protection locked="0"/>
    </xf>
    <xf numFmtId="0" fontId="0" fillId="2" borderId="0" xfId="0" applyFill="1" applyProtection="1">
      <protection locked="0"/>
    </xf>
    <xf numFmtId="0" fontId="9" fillId="2" borderId="0" xfId="0" applyFont="1" applyFill="1" applyProtection="1">
      <protection locked="0"/>
    </xf>
    <xf numFmtId="0" fontId="9" fillId="2" borderId="0" xfId="2" applyFont="1" applyFill="1" applyBorder="1" applyAlignment="1" applyProtection="1">
      <alignment vertical="center" wrapText="1"/>
      <protection locked="0"/>
    </xf>
    <xf numFmtId="0" fontId="9" fillId="2" borderId="0" xfId="2" applyFont="1" applyFill="1" applyBorder="1" applyAlignment="1" applyProtection="1">
      <alignment vertical="center"/>
      <protection locked="0"/>
    </xf>
    <xf numFmtId="8" fontId="10" fillId="2" borderId="0" xfId="0" applyNumberFormat="1" applyFont="1" applyFill="1" applyBorder="1" applyProtection="1">
      <protection locked="0"/>
    </xf>
    <xf numFmtId="0" fontId="11" fillId="3" borderId="7" xfId="0" applyFont="1" applyFill="1" applyBorder="1" applyAlignment="1" applyProtection="1">
      <alignment horizontal="center"/>
      <protection locked="0"/>
    </xf>
    <xf numFmtId="164" fontId="9" fillId="5" borderId="9" xfId="0" applyNumberFormat="1" applyFont="1" applyFill="1" applyBorder="1" applyAlignment="1" applyProtection="1">
      <alignment horizontal="center" vertical="center"/>
      <protection locked="0"/>
    </xf>
    <xf numFmtId="164" fontId="9" fillId="5" borderId="11" xfId="0" applyNumberFormat="1" applyFont="1" applyFill="1" applyBorder="1" applyAlignment="1" applyProtection="1">
      <alignment vertical="center"/>
      <protection locked="0"/>
    </xf>
    <xf numFmtId="0" fontId="11" fillId="3" borderId="15" xfId="0" applyFont="1" applyFill="1" applyBorder="1" applyAlignment="1" applyProtection="1">
      <alignment horizontal="left"/>
      <protection locked="0"/>
    </xf>
    <xf numFmtId="0" fontId="11" fillId="3" borderId="6" xfId="0" applyFont="1" applyFill="1" applyBorder="1" applyAlignment="1" applyProtection="1">
      <alignment horizontal="left"/>
      <protection locked="0"/>
    </xf>
    <xf numFmtId="164" fontId="9" fillId="5" borderId="11" xfId="0" applyNumberFormat="1" applyFont="1" applyFill="1" applyBorder="1" applyAlignment="1" applyProtection="1">
      <alignment horizontal="center" vertical="center"/>
      <protection locked="0"/>
    </xf>
    <xf numFmtId="164" fontId="9" fillId="5" borderId="11" xfId="0" applyNumberFormat="1" applyFont="1" applyFill="1" applyBorder="1" applyAlignment="1" applyProtection="1">
      <alignment horizontal="center" vertical="center"/>
      <protection locked="0"/>
    </xf>
    <xf numFmtId="0" fontId="1" fillId="2" borderId="0" xfId="0" applyFont="1" applyFill="1" applyAlignment="1">
      <alignment horizontal="left" vertical="center" wrapText="1"/>
    </xf>
    <xf numFmtId="0" fontId="0" fillId="2" borderId="0" xfId="0" applyFill="1" applyAlignment="1">
      <alignment horizontal="left" vertical="center" wrapText="1"/>
    </xf>
    <xf numFmtId="0" fontId="15" fillId="3" borderId="7" xfId="0" applyFont="1" applyFill="1" applyBorder="1" applyAlignment="1">
      <alignment horizontal="left" vertical="center" wrapText="1"/>
    </xf>
    <xf numFmtId="164" fontId="20" fillId="5" borderId="9" xfId="0" applyNumberFormat="1" applyFont="1" applyFill="1" applyBorder="1" applyAlignment="1" applyProtection="1">
      <alignment horizontal="center" vertical="center" wrapText="1"/>
      <protection locked="0"/>
    </xf>
    <xf numFmtId="164" fontId="13" fillId="5" borderId="9" xfId="0" applyNumberFormat="1" applyFont="1" applyFill="1" applyBorder="1" applyAlignment="1" applyProtection="1">
      <alignment horizontal="left" vertical="center" wrapText="1"/>
      <protection locked="0"/>
    </xf>
    <xf numFmtId="164" fontId="9" fillId="5" borderId="9" xfId="0" applyNumberFormat="1" applyFont="1" applyFill="1" applyBorder="1" applyAlignment="1" applyProtection="1">
      <alignment horizontal="center" vertical="center" wrapText="1"/>
      <protection locked="0"/>
    </xf>
    <xf numFmtId="164" fontId="14" fillId="5" borderId="9" xfId="4" applyNumberFormat="1" applyFill="1" applyBorder="1" applyAlignment="1" applyProtection="1">
      <alignment horizontal="center" vertical="center" wrapText="1"/>
      <protection locked="0"/>
    </xf>
    <xf numFmtId="164" fontId="9" fillId="5" borderId="9" xfId="0" applyNumberFormat="1" applyFont="1" applyFill="1" applyBorder="1" applyAlignment="1" applyProtection="1">
      <alignment horizontal="left" vertical="center" wrapText="1"/>
      <protection locked="0"/>
    </xf>
    <xf numFmtId="164" fontId="13" fillId="5" borderId="9" xfId="0" applyNumberFormat="1" applyFont="1" applyFill="1" applyBorder="1" applyAlignment="1" applyProtection="1">
      <alignment horizontal="center" vertical="center" wrapText="1"/>
      <protection locked="0"/>
    </xf>
    <xf numFmtId="164" fontId="20" fillId="5" borderId="11" xfId="0" applyNumberFormat="1" applyFont="1" applyFill="1" applyBorder="1" applyAlignment="1" applyProtection="1">
      <alignment horizontal="center" vertical="center" wrapText="1"/>
      <protection locked="0"/>
    </xf>
    <xf numFmtId="164" fontId="9" fillId="5" borderId="11" xfId="0" applyNumberFormat="1" applyFont="1" applyFill="1" applyBorder="1" applyAlignment="1" applyProtection="1">
      <alignment horizontal="left" vertical="center" wrapText="1"/>
      <protection locked="0"/>
    </xf>
    <xf numFmtId="164" fontId="9" fillId="5" borderId="11" xfId="0" applyNumberFormat="1" applyFont="1" applyFill="1" applyBorder="1" applyAlignment="1" applyProtection="1">
      <alignment horizontal="center" vertical="center" wrapText="1"/>
      <protection locked="0"/>
    </xf>
    <xf numFmtId="164" fontId="17" fillId="5" borderId="11" xfId="4" applyNumberFormat="1" applyFont="1" applyFill="1" applyBorder="1" applyAlignment="1" applyProtection="1">
      <alignment horizontal="center" vertical="center" wrapText="1"/>
      <protection locked="0"/>
    </xf>
    <xf numFmtId="164" fontId="19" fillId="5" borderId="9" xfId="0" applyNumberFormat="1" applyFont="1" applyFill="1" applyBorder="1" applyAlignment="1" applyProtection="1">
      <alignment horizontal="left" vertical="center" wrapText="1"/>
      <protection locked="0"/>
    </xf>
    <xf numFmtId="164" fontId="20" fillId="5" borderId="11" xfId="0" applyNumberFormat="1" applyFont="1" applyFill="1" applyBorder="1" applyAlignment="1" applyProtection="1">
      <alignment horizontal="left" vertical="center" wrapText="1"/>
      <protection locked="0"/>
    </xf>
    <xf numFmtId="164" fontId="14" fillId="5" borderId="11" xfId="4" applyNumberFormat="1" applyFill="1" applyBorder="1" applyAlignment="1" applyProtection="1">
      <alignment horizontal="center" vertical="center" wrapText="1"/>
      <protection locked="0"/>
    </xf>
    <xf numFmtId="164" fontId="20" fillId="5" borderId="9" xfId="0" applyNumberFormat="1" applyFont="1" applyFill="1" applyBorder="1" applyAlignment="1" applyProtection="1">
      <alignment horizontal="left" vertical="center" wrapText="1"/>
      <protection locked="0"/>
    </xf>
    <xf numFmtId="164" fontId="18" fillId="5" borderId="5" xfId="0" applyNumberFormat="1" applyFont="1" applyFill="1" applyBorder="1" applyAlignment="1" applyProtection="1">
      <alignment horizontal="center" vertical="center" wrapText="1"/>
    </xf>
    <xf numFmtId="0" fontId="8" fillId="4" borderId="1" xfId="1" applyFont="1" applyFill="1" applyProtection="1"/>
    <xf numFmtId="0" fontId="7" fillId="4" borderId="1" xfId="1" applyFont="1" applyFill="1" applyProtection="1"/>
    <xf numFmtId="0" fontId="9" fillId="5" borderId="16" xfId="0" applyFont="1" applyFill="1" applyBorder="1" applyAlignment="1" applyProtection="1">
      <alignment horizontal="left"/>
    </xf>
    <xf numFmtId="0" fontId="9" fillId="5" borderId="8" xfId="0" applyFont="1" applyFill="1" applyBorder="1" applyAlignment="1" applyProtection="1">
      <alignment horizontal="left"/>
    </xf>
    <xf numFmtId="0" fontId="9" fillId="5" borderId="12" xfId="0" applyFont="1" applyFill="1" applyBorder="1" applyAlignment="1" applyProtection="1">
      <alignment horizontal="left" vertical="center" wrapText="1"/>
    </xf>
    <xf numFmtId="0" fontId="9" fillId="5" borderId="10" xfId="0" applyFont="1" applyFill="1" applyBorder="1" applyAlignment="1" applyProtection="1">
      <alignment horizontal="left" vertical="center" wrapText="1"/>
    </xf>
    <xf numFmtId="0" fontId="9" fillId="5" borderId="15" xfId="0" applyFont="1" applyFill="1" applyBorder="1" applyAlignment="1" applyProtection="1">
      <alignment horizontal="left" vertical="center" wrapText="1"/>
    </xf>
    <xf numFmtId="0" fontId="9" fillId="5" borderId="6" xfId="0" applyFont="1" applyFill="1" applyBorder="1" applyAlignment="1" applyProtection="1">
      <alignment horizontal="left" vertical="center" wrapText="1"/>
    </xf>
    <xf numFmtId="164" fontId="9" fillId="5" borderId="11" xfId="0" applyNumberFormat="1" applyFont="1" applyFill="1" applyBorder="1" applyAlignment="1" applyProtection="1">
      <alignment horizontal="center" vertical="center"/>
      <protection locked="0"/>
    </xf>
    <xf numFmtId="164" fontId="9" fillId="5" borderId="7" xfId="0" applyNumberFormat="1" applyFont="1" applyFill="1" applyBorder="1" applyAlignment="1" applyProtection="1">
      <alignment horizontal="center" vertical="center"/>
      <protection locked="0"/>
    </xf>
    <xf numFmtId="0" fontId="9" fillId="5" borderId="16" xfId="0" applyFont="1" applyFill="1" applyBorder="1" applyAlignment="1" applyProtection="1">
      <alignment horizontal="left" vertical="center"/>
    </xf>
    <xf numFmtId="0" fontId="9" fillId="5" borderId="8" xfId="0" applyFont="1" applyFill="1" applyBorder="1" applyAlignment="1" applyProtection="1">
      <alignment horizontal="left" vertical="center"/>
    </xf>
    <xf numFmtId="0" fontId="9" fillId="5" borderId="12" xfId="0" applyFont="1" applyFill="1" applyBorder="1" applyAlignment="1" applyProtection="1">
      <alignment horizontal="left" wrapText="1"/>
    </xf>
    <xf numFmtId="0" fontId="9" fillId="5" borderId="10" xfId="0" applyFont="1" applyFill="1" applyBorder="1" applyAlignment="1" applyProtection="1">
      <alignment horizontal="left" wrapText="1"/>
    </xf>
    <xf numFmtId="0" fontId="9" fillId="5" borderId="15" xfId="0" applyFont="1" applyFill="1" applyBorder="1" applyAlignment="1" applyProtection="1">
      <alignment horizontal="left" wrapText="1"/>
    </xf>
    <xf numFmtId="0" fontId="9" fillId="5" borderId="6" xfId="0" applyFont="1" applyFill="1" applyBorder="1" applyAlignment="1" applyProtection="1">
      <alignment horizontal="left" wrapText="1"/>
    </xf>
    <xf numFmtId="164" fontId="9" fillId="5" borderId="13" xfId="0" applyNumberFormat="1" applyFont="1" applyFill="1" applyBorder="1" applyAlignment="1" applyProtection="1">
      <alignment horizontal="center" vertical="center"/>
      <protection locked="0"/>
    </xf>
    <xf numFmtId="0" fontId="9" fillId="5" borderId="12" xfId="0" applyFont="1" applyFill="1" applyBorder="1" applyAlignment="1" applyProtection="1">
      <alignment horizontal="left"/>
    </xf>
    <xf numFmtId="0" fontId="9" fillId="5" borderId="10" xfId="0" applyFont="1" applyFill="1" applyBorder="1" applyAlignment="1" applyProtection="1">
      <alignment horizontal="left"/>
    </xf>
    <xf numFmtId="0" fontId="9" fillId="5" borderId="0" xfId="0" applyFont="1" applyFill="1" applyBorder="1" applyAlignment="1" applyProtection="1">
      <alignment horizontal="left" wrapText="1"/>
    </xf>
    <xf numFmtId="0" fontId="9" fillId="5" borderId="14" xfId="0" applyFont="1" applyFill="1" applyBorder="1" applyAlignment="1" applyProtection="1">
      <alignment horizontal="left" wrapText="1"/>
    </xf>
    <xf numFmtId="0" fontId="9" fillId="5" borderId="16" xfId="0" applyFont="1" applyFill="1" applyBorder="1" applyAlignment="1" applyProtection="1">
      <alignment horizontal="left" wrapText="1"/>
    </xf>
    <xf numFmtId="0" fontId="9" fillId="5" borderId="8" xfId="0" applyFont="1" applyFill="1" applyBorder="1" applyAlignment="1" applyProtection="1">
      <alignment horizontal="left" wrapText="1"/>
    </xf>
    <xf numFmtId="0" fontId="11" fillId="3" borderId="15" xfId="0" applyFont="1" applyFill="1" applyBorder="1" applyAlignment="1" applyProtection="1">
      <alignment horizontal="left"/>
      <protection locked="0"/>
    </xf>
    <xf numFmtId="0" fontId="11" fillId="3" borderId="6" xfId="0" applyFont="1" applyFill="1" applyBorder="1" applyAlignment="1" applyProtection="1">
      <alignment horizontal="left"/>
      <protection locked="0"/>
    </xf>
    <xf numFmtId="0" fontId="9" fillId="5" borderId="4" xfId="2" applyFont="1" applyFill="1" applyBorder="1" applyAlignment="1" applyProtection="1">
      <alignment horizontal="center" vertical="center" wrapText="1"/>
    </xf>
    <xf numFmtId="0" fontId="9" fillId="5" borderId="4" xfId="2" applyFont="1" applyFill="1" applyBorder="1" applyAlignment="1" applyProtection="1">
      <alignment horizontal="center" vertical="center"/>
      <protection locked="0"/>
    </xf>
    <xf numFmtId="0" fontId="9" fillId="5" borderId="16" xfId="0" applyFont="1" applyFill="1" applyBorder="1" applyAlignment="1" applyProtection="1">
      <alignment horizontal="left" vertical="center" wrapText="1"/>
    </xf>
    <xf numFmtId="0" fontId="9" fillId="5" borderId="8" xfId="0" applyFont="1" applyFill="1" applyBorder="1" applyAlignment="1" applyProtection="1">
      <alignment horizontal="left" vertical="center" wrapText="1"/>
    </xf>
    <xf numFmtId="0" fontId="12" fillId="2" borderId="0" xfId="2" applyFont="1" applyFill="1" applyBorder="1" applyAlignment="1" applyProtection="1">
      <alignment horizontal="left" vertical="center" wrapText="1"/>
      <protection locked="0"/>
    </xf>
    <xf numFmtId="0" fontId="9" fillId="5" borderId="19" xfId="2" applyFont="1" applyFill="1" applyBorder="1" applyAlignment="1" applyProtection="1">
      <alignment horizontal="center" vertical="center"/>
      <protection locked="0"/>
    </xf>
    <xf numFmtId="0" fontId="9" fillId="5" borderId="20" xfId="2" applyFont="1" applyFill="1" applyBorder="1" applyAlignment="1" applyProtection="1">
      <alignment horizontal="center" vertical="center"/>
      <protection locked="0"/>
    </xf>
    <xf numFmtId="0" fontId="9" fillId="5" borderId="21" xfId="2" applyFont="1" applyFill="1" applyBorder="1" applyAlignment="1" applyProtection="1">
      <alignment horizontal="center" vertical="center"/>
      <protection locked="0"/>
    </xf>
    <xf numFmtId="0" fontId="9" fillId="5" borderId="22" xfId="2" applyFont="1" applyFill="1" applyBorder="1" applyAlignment="1" applyProtection="1">
      <alignment horizontal="center" vertical="center"/>
      <protection locked="0"/>
    </xf>
    <xf numFmtId="0" fontId="9" fillId="5" borderId="23" xfId="2" applyFont="1" applyFill="1" applyBorder="1" applyAlignment="1" applyProtection="1">
      <alignment horizontal="center" vertical="center"/>
      <protection locked="0"/>
    </xf>
    <xf numFmtId="0" fontId="9" fillId="5" borderId="24" xfId="2" applyFont="1" applyFill="1" applyBorder="1" applyAlignment="1" applyProtection="1">
      <alignment horizontal="center" vertical="center"/>
      <protection locked="0"/>
    </xf>
    <xf numFmtId="0" fontId="9" fillId="5" borderId="17" xfId="2" applyFont="1" applyFill="1" applyBorder="1" applyAlignment="1" applyProtection="1">
      <alignment horizontal="center" vertical="center" wrapText="1"/>
    </xf>
    <xf numFmtId="0" fontId="9" fillId="5" borderId="18" xfId="2" applyFont="1" applyFill="1" applyBorder="1" applyAlignment="1" applyProtection="1">
      <alignment horizontal="center" vertical="center" wrapText="1"/>
    </xf>
    <xf numFmtId="0" fontId="9" fillId="5" borderId="0" xfId="0" applyFont="1" applyFill="1" applyBorder="1" applyAlignment="1" applyProtection="1">
      <alignment horizontal="left" vertical="center" wrapText="1"/>
    </xf>
    <xf numFmtId="0" fontId="9" fillId="5" borderId="14" xfId="0" applyFont="1" applyFill="1" applyBorder="1" applyAlignment="1" applyProtection="1">
      <alignment horizontal="left" vertical="center" wrapText="1"/>
    </xf>
    <xf numFmtId="0" fontId="18" fillId="5" borderId="9" xfId="0" applyFont="1" applyFill="1" applyBorder="1" applyAlignment="1" applyProtection="1">
      <alignment horizontal="center" vertical="center" wrapText="1"/>
      <protection locked="0"/>
    </xf>
    <xf numFmtId="0" fontId="18" fillId="5" borderId="16" xfId="0"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wrapText="1"/>
      <protection locked="0"/>
    </xf>
    <xf numFmtId="0" fontId="8" fillId="4" borderId="1" xfId="1" applyFont="1" applyFill="1" applyAlignment="1">
      <alignment horizontal="left" vertical="center" wrapText="1"/>
    </xf>
    <xf numFmtId="0" fontId="16" fillId="2" borderId="0" xfId="2" applyFont="1" applyFill="1" applyBorder="1" applyAlignment="1">
      <alignment horizontal="left" vertical="center" wrapText="1"/>
    </xf>
    <xf numFmtId="0" fontId="18" fillId="5" borderId="12" xfId="0" applyFont="1" applyFill="1" applyBorder="1" applyAlignment="1" applyProtection="1">
      <alignment horizontal="center" vertical="center" wrapText="1"/>
      <protection locked="0"/>
    </xf>
    <xf numFmtId="0" fontId="18" fillId="5" borderId="10" xfId="0" applyFont="1" applyFill="1" applyBorder="1" applyAlignment="1" applyProtection="1">
      <alignment horizontal="center" vertical="center" wrapText="1"/>
      <protection locked="0"/>
    </xf>
    <xf numFmtId="0" fontId="15" fillId="3" borderId="1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8" fillId="5" borderId="11" xfId="0" applyFont="1" applyFill="1" applyBorder="1" applyAlignment="1" applyProtection="1">
      <alignment horizontal="center" vertical="center" wrapText="1"/>
      <protection locked="0"/>
    </xf>
  </cellXfs>
  <cellStyles count="5">
    <cellStyle name="Heading 1" xfId="1" builtinId="16" customBuiltin="1"/>
    <cellStyle name="Heading 2" xfId="2" builtinId="17" customBuiltin="1"/>
    <cellStyle name="Heading 3" xfId="3" builtinId="18" customBuiltin="1"/>
    <cellStyle name="Hyperlink" xfId="4" builtinId="8"/>
    <cellStyle name="Normal" xfId="0" builtinId="0" customBuiltin="1"/>
  </cellStyles>
  <dxfs count="11">
    <dxf>
      <fill>
        <patternFill>
          <bgColor rgb="FFFFFF00"/>
        </patternFill>
      </fill>
    </dxf>
    <dxf>
      <fill>
        <patternFill>
          <bgColor rgb="FF92D050"/>
        </patternFill>
      </fill>
    </dxf>
    <dxf>
      <fill>
        <patternFill>
          <bgColor rgb="FFFF0000"/>
        </patternFill>
      </fill>
    </dxf>
    <dxf>
      <fill>
        <patternFill>
          <bgColor rgb="FFFFFF00"/>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Light9" defaultPivotStyle="PivotStyleLight16">
    <tableStyle name="Personal monthly budget" pivot="0" count="7" xr9:uid="{00000000-0011-0000-FFFF-FFFF00000000}">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WeightLossTracker">
  <a:themeElements>
    <a:clrScheme name="WeightLossTracker_colors">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Finance charge">
      <a:majorFont>
        <a:latin typeface="Century Gothic"/>
        <a:ea typeface=""/>
        <a:cs typeface=""/>
      </a:majorFont>
      <a:minorFont>
        <a:latin typeface="Calibri"/>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openlandsdotorg.files.wordpress.com/2018/12/comed-green-region-2019-program-guidelines.pdf" TargetMode="External"/><Relationship Id="rId13" Type="http://schemas.openxmlformats.org/officeDocument/2006/relationships/hyperlink" Target="https://www.cmap.illinois.gov/iw/committees/advisory/council-of-mayors/stp" TargetMode="External"/><Relationship Id="rId18" Type="http://schemas.openxmlformats.org/officeDocument/2006/relationships/hyperlink" Target="https://flh.fhwa.dot.gov/programs/fltp/documents/FLTP%20Guidance%20-%20CLEARED.pdf" TargetMode="External"/><Relationship Id="rId26" Type="http://schemas.openxmlformats.org/officeDocument/2006/relationships/hyperlink" Target="https://www.aarp.org/livable-communities/about/info-2017/aarp-community-challenge-submission-instructions.html" TargetMode="External"/><Relationship Id="rId3" Type="http://schemas.openxmlformats.org/officeDocument/2006/relationships/hyperlink" Target="https://www.cmap.illinois.gov/documents/10180/37216/CMAQ-Program-Description.pdf/03e5f96e-f6a7-4dc9-80ef-72c27c44c7f2" TargetMode="External"/><Relationship Id="rId21" Type="http://schemas.openxmlformats.org/officeDocument/2006/relationships/hyperlink" Target="https://www.rtachicago.org/index.php/plans-programs/access-transit-program" TargetMode="External"/><Relationship Id="rId7" Type="http://schemas.openxmlformats.org/officeDocument/2006/relationships/hyperlink" Target="http://www.idot.illinois.gov/transportation-system/local-transportation-partners/county-engineers-and-local-public-agencies/funding-opportunities/economic-development-program" TargetMode="External"/><Relationship Id="rId12" Type="http://schemas.openxmlformats.org/officeDocument/2006/relationships/hyperlink" Target="http://www.idot.illinois.gov/transportation-system/local-transportation-partners/county-engineers-and-local-public-agencies/safe-routes-to-school/index" TargetMode="External"/><Relationship Id="rId17" Type="http://schemas.openxmlformats.org/officeDocument/2006/relationships/hyperlink" Target="https://www.fhwa.dot.gov/fastact/factsheets/nhppfs.cfm" TargetMode="External"/><Relationship Id="rId25" Type="http://schemas.openxmlformats.org/officeDocument/2006/relationships/hyperlink" Target="https://peopleforbikes.org/our-work/community-grants/" TargetMode="External"/><Relationship Id="rId2" Type="http://schemas.openxmlformats.org/officeDocument/2006/relationships/hyperlink" Target="http://kdot.countyofkane.org/KKCOM/Documents/STP/STP%20Shared%20Fund%20Application%20Booklet_01152019.pdf" TargetMode="External"/><Relationship Id="rId16" Type="http://schemas.openxmlformats.org/officeDocument/2006/relationships/hyperlink" Target="https://www.dnr.illinois.gov/aeg/pages/federalrecreationaltrailsprogram.aspx" TargetMode="External"/><Relationship Id="rId20" Type="http://schemas.openxmlformats.org/officeDocument/2006/relationships/hyperlink" Target="https://www.transit.dot.gov/TODPilot" TargetMode="External"/><Relationship Id="rId1" Type="http://schemas.openxmlformats.org/officeDocument/2006/relationships/hyperlink" Target="http://www.idot.illinois.gov/Assets/uploads/files/Doing-Business/Pamphlets-&amp;-Brochures/Highways/ITEP/Program%20Guidelines.pdf" TargetMode="External"/><Relationship Id="rId6" Type="http://schemas.openxmlformats.org/officeDocument/2006/relationships/hyperlink" Target="https://www.railstotrails.org/our-work/doppelt-family-trail-development-fund/application-instructions/" TargetMode="External"/><Relationship Id="rId11" Type="http://schemas.openxmlformats.org/officeDocument/2006/relationships/hyperlink" Target="https://www.transit.dot.gov/rural-formula-grants-5311" TargetMode="External"/><Relationship Id="rId24" Type="http://schemas.openxmlformats.org/officeDocument/2006/relationships/hyperlink" Target="https://www.cmap.illinois.gov/transportation-alternatives27" TargetMode="External"/><Relationship Id="rId5" Type="http://schemas.openxmlformats.org/officeDocument/2006/relationships/hyperlink" Target="https://www.dnr.illinois.gov/AEG/Documents/2019%20BIKE%20Manual.pdf" TargetMode="External"/><Relationship Id="rId15" Type="http://schemas.openxmlformats.org/officeDocument/2006/relationships/hyperlink" Target="http://www.idot.illinois.gov/Assets/uploads/files/Transportation-System/Manuals-Guides-&amp;-Handbooks/Safety/SAFETY%201.06%20-%20Safety%20Engineering%20Policy%20Memorandum.pdf" TargetMode="External"/><Relationship Id="rId23" Type="http://schemas.openxmlformats.org/officeDocument/2006/relationships/hyperlink" Target="http://trafficsafetygrantsillinois.org/fy2020/LAP%20Grant/GRANT-%20Local%20Alcohol%20Program%20(LAP).pdf" TargetMode="External"/><Relationship Id="rId10" Type="http://schemas.openxmlformats.org/officeDocument/2006/relationships/hyperlink" Target="https://www.transit.dot.gov/funding/grants/enhanced-mobility-seniors-individuals-disabilities-section-5310" TargetMode="External"/><Relationship Id="rId19" Type="http://schemas.openxmlformats.org/officeDocument/2006/relationships/hyperlink" Target="https://www.transit.dot.gov/funding/grants/metropolitan-statewide-planning-and-nonmetropolitan-transportation-planning-5303-5304" TargetMode="External"/><Relationship Id="rId4" Type="http://schemas.openxmlformats.org/officeDocument/2006/relationships/hyperlink" Target="https://www.dnr.illinois.gov/AEG/Documents/2019%20OHV%20Manual.pdf" TargetMode="External"/><Relationship Id="rId9" Type="http://schemas.openxmlformats.org/officeDocument/2006/relationships/hyperlink" Target="https://www.transportation.gov/BUILDgrants" TargetMode="External"/><Relationship Id="rId14" Type="http://schemas.openxmlformats.org/officeDocument/2006/relationships/hyperlink" Target="http://www.idot.illinois.gov/Assets/uploads/files/Transportation-System/Bulletins-&amp;-Circulars/Bureau-of-Local-Roads-and-Streets/Circular-Letters/Informational/CL2013-06.pdf" TargetMode="External"/><Relationship Id="rId22" Type="http://schemas.openxmlformats.org/officeDocument/2006/relationships/hyperlink" Target="http://trafficsafetygrantsillinois.org/fy2020/LAP%20Grant/GRANT-%20Local%20Alcohol%20Program%20(LAP).pdf"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O65"/>
  <sheetViews>
    <sheetView showGridLines="0" tabSelected="1" workbookViewId="0">
      <selection activeCell="E9" sqref="E9:E10"/>
    </sheetView>
  </sheetViews>
  <sheetFormatPr defaultRowHeight="12.75" x14ac:dyDescent="0.2"/>
  <cols>
    <col min="1" max="1" width="2.7109375" style="10" customWidth="1"/>
    <col min="2" max="2" width="19.5703125" style="11" customWidth="1"/>
    <col min="3" max="3" width="16" style="11" customWidth="1"/>
    <col min="4" max="4" width="13" style="11" customWidth="1"/>
    <col min="5" max="5" width="12.5703125" style="11" customWidth="1"/>
    <col min="6" max="6" width="2.7109375" style="11" customWidth="1"/>
    <col min="7" max="7" width="27.140625" style="11" customWidth="1"/>
    <col min="8" max="8" width="16" style="11" customWidth="1"/>
    <col min="9" max="9" width="13" style="11" customWidth="1"/>
    <col min="10" max="10" width="12.5703125" style="11" customWidth="1"/>
    <col min="11" max="11" width="2.7109375" style="11" customWidth="1"/>
    <col min="12" max="12" width="18.7109375" style="11" customWidth="1"/>
    <col min="13" max="13" width="9.140625" style="11"/>
    <col min="14" max="14" width="25.85546875" style="11" customWidth="1"/>
    <col min="15" max="15" width="16.42578125" style="11" customWidth="1"/>
    <col min="16" max="16384" width="9.140625" style="11"/>
  </cols>
  <sheetData>
    <row r="1" spans="1:15" s="9" customFormat="1" ht="15" x14ac:dyDescent="0.25">
      <c r="A1" s="8"/>
    </row>
    <row r="2" spans="1:15" s="9" customFormat="1" ht="30.75" thickBot="1" x14ac:dyDescent="0.55000000000000004">
      <c r="A2" s="8"/>
      <c r="B2" s="41" t="s">
        <v>260</v>
      </c>
      <c r="C2" s="42"/>
      <c r="D2" s="42"/>
      <c r="E2" s="42"/>
      <c r="F2" s="42"/>
      <c r="G2" s="42"/>
      <c r="H2" s="42"/>
      <c r="I2" s="42"/>
      <c r="J2" s="42"/>
      <c r="K2" s="42"/>
      <c r="L2" s="42"/>
      <c r="M2" s="42"/>
      <c r="N2" s="42"/>
      <c r="O2" s="42"/>
    </row>
    <row r="3" spans="1:15" ht="12.75" customHeight="1" x14ac:dyDescent="0.2"/>
    <row r="4" spans="1:15" ht="13.5" x14ac:dyDescent="0.25">
      <c r="B4" s="77" t="s">
        <v>0</v>
      </c>
      <c r="C4" s="71"/>
      <c r="D4" s="72"/>
      <c r="E4" s="73"/>
      <c r="F4" s="12"/>
      <c r="G4" s="66" t="s">
        <v>73</v>
      </c>
      <c r="H4" s="67"/>
      <c r="I4" s="67"/>
      <c r="J4" s="67"/>
      <c r="L4" s="66" t="s">
        <v>64</v>
      </c>
      <c r="M4" s="67"/>
      <c r="N4" s="67"/>
      <c r="O4" s="67"/>
    </row>
    <row r="5" spans="1:15" ht="13.5" customHeight="1" x14ac:dyDescent="0.25">
      <c r="B5" s="78"/>
      <c r="C5" s="74"/>
      <c r="D5" s="75"/>
      <c r="E5" s="76"/>
      <c r="F5" s="12"/>
      <c r="G5" s="66"/>
      <c r="H5" s="67"/>
      <c r="I5" s="67"/>
      <c r="J5" s="67"/>
      <c r="L5" s="66"/>
      <c r="M5" s="67"/>
      <c r="N5" s="67"/>
      <c r="O5" s="67"/>
    </row>
    <row r="6" spans="1:15" ht="13.5" x14ac:dyDescent="0.25">
      <c r="B6" s="13"/>
      <c r="C6" s="14"/>
      <c r="D6" s="14"/>
      <c r="E6" s="15"/>
      <c r="F6" s="12"/>
    </row>
    <row r="7" spans="1:15" ht="27" customHeight="1" x14ac:dyDescent="0.25">
      <c r="B7" s="70" t="s">
        <v>15</v>
      </c>
      <c r="C7" s="70"/>
      <c r="D7" s="70"/>
      <c r="E7" s="70"/>
      <c r="F7" s="12"/>
    </row>
    <row r="8" spans="1:15" ht="13.5" x14ac:dyDescent="0.25">
      <c r="B8" s="64" t="s">
        <v>5</v>
      </c>
      <c r="C8" s="64"/>
      <c r="D8" s="65"/>
      <c r="E8" s="16" t="s">
        <v>19</v>
      </c>
      <c r="F8" s="12"/>
      <c r="G8" s="64" t="s">
        <v>6</v>
      </c>
      <c r="H8" s="64"/>
      <c r="I8" s="65"/>
      <c r="J8" s="16" t="s">
        <v>19</v>
      </c>
      <c r="L8" s="64" t="s">
        <v>59</v>
      </c>
      <c r="M8" s="64"/>
      <c r="N8" s="65"/>
      <c r="O8" s="16" t="s">
        <v>19</v>
      </c>
    </row>
    <row r="9" spans="1:15" ht="13.5" customHeight="1" x14ac:dyDescent="0.25">
      <c r="B9" s="53" t="s">
        <v>182</v>
      </c>
      <c r="C9" s="53"/>
      <c r="D9" s="54"/>
      <c r="E9" s="49"/>
      <c r="F9" s="12"/>
      <c r="G9" s="51" t="s">
        <v>84</v>
      </c>
      <c r="H9" s="51"/>
      <c r="I9" s="52"/>
      <c r="J9" s="17"/>
      <c r="L9" s="45" t="s">
        <v>185</v>
      </c>
      <c r="M9" s="45"/>
      <c r="N9" s="46"/>
      <c r="O9" s="49"/>
    </row>
    <row r="10" spans="1:15" ht="13.5" customHeight="1" x14ac:dyDescent="0.25">
      <c r="B10" s="55"/>
      <c r="C10" s="55"/>
      <c r="D10" s="56"/>
      <c r="E10" s="50"/>
      <c r="F10" s="12"/>
      <c r="G10" s="51" t="s">
        <v>93</v>
      </c>
      <c r="H10" s="51"/>
      <c r="I10" s="52"/>
      <c r="J10" s="17"/>
      <c r="L10" s="79"/>
      <c r="M10" s="79"/>
      <c r="N10" s="80"/>
      <c r="O10" s="50"/>
    </row>
    <row r="11" spans="1:15" ht="13.5" x14ac:dyDescent="0.25">
      <c r="B11" s="43" t="s">
        <v>138</v>
      </c>
      <c r="C11" s="43"/>
      <c r="D11" s="44"/>
      <c r="E11" s="17"/>
      <c r="F11" s="12"/>
      <c r="G11" s="51" t="s">
        <v>85</v>
      </c>
      <c r="H11" s="51"/>
      <c r="I11" s="52"/>
      <c r="J11" s="17"/>
      <c r="L11" s="43" t="s">
        <v>249</v>
      </c>
      <c r="M11" s="43"/>
      <c r="N11" s="44"/>
      <c r="O11" s="17"/>
    </row>
    <row r="12" spans="1:15" ht="13.5" customHeight="1" x14ac:dyDescent="0.25">
      <c r="B12" s="53" t="s">
        <v>139</v>
      </c>
      <c r="C12" s="53"/>
      <c r="D12" s="54"/>
      <c r="E12" s="49"/>
      <c r="F12" s="12"/>
      <c r="G12" s="51" t="s">
        <v>87</v>
      </c>
      <c r="H12" s="51"/>
      <c r="I12" s="52"/>
      <c r="J12" s="17"/>
      <c r="L12" s="43" t="s">
        <v>61</v>
      </c>
      <c r="M12" s="43"/>
      <c r="N12" s="44"/>
      <c r="O12" s="17"/>
    </row>
    <row r="13" spans="1:15" ht="13.5" x14ac:dyDescent="0.25">
      <c r="B13" s="55"/>
      <c r="C13" s="55"/>
      <c r="D13" s="56"/>
      <c r="E13" s="50"/>
      <c r="F13" s="12"/>
      <c r="G13" s="51" t="s">
        <v>85</v>
      </c>
      <c r="H13" s="51"/>
      <c r="I13" s="52"/>
      <c r="J13" s="17"/>
      <c r="L13" s="43" t="s">
        <v>62</v>
      </c>
      <c r="M13" s="43"/>
      <c r="N13" s="44"/>
      <c r="O13" s="17"/>
    </row>
    <row r="14" spans="1:15" ht="13.5" x14ac:dyDescent="0.25">
      <c r="B14" s="43" t="s">
        <v>140</v>
      </c>
      <c r="C14" s="43"/>
      <c r="D14" s="44"/>
      <c r="E14" s="17"/>
      <c r="F14" s="12"/>
      <c r="G14" s="45" t="s">
        <v>86</v>
      </c>
      <c r="H14" s="45"/>
      <c r="I14" s="46"/>
      <c r="J14" s="49"/>
      <c r="L14" s="43" t="s">
        <v>63</v>
      </c>
      <c r="M14" s="43"/>
      <c r="N14" s="44"/>
      <c r="O14" s="17"/>
    </row>
    <row r="15" spans="1:15" ht="13.5" x14ac:dyDescent="0.25">
      <c r="B15" s="43" t="s">
        <v>141</v>
      </c>
      <c r="C15" s="43"/>
      <c r="D15" s="44"/>
      <c r="E15" s="17"/>
      <c r="F15" s="12"/>
      <c r="G15" s="47"/>
      <c r="H15" s="47"/>
      <c r="I15" s="48"/>
      <c r="J15" s="50"/>
      <c r="L15" s="43" t="s">
        <v>55</v>
      </c>
      <c r="M15" s="43"/>
      <c r="N15" s="44"/>
      <c r="O15" s="17"/>
    </row>
    <row r="16" spans="1:15" ht="13.5" x14ac:dyDescent="0.25">
      <c r="B16" s="43" t="s">
        <v>142</v>
      </c>
      <c r="C16" s="43"/>
      <c r="D16" s="44"/>
      <c r="E16" s="17"/>
      <c r="F16" s="12"/>
      <c r="G16" s="51" t="s">
        <v>89</v>
      </c>
      <c r="H16" s="51"/>
      <c r="I16" s="52"/>
      <c r="J16" s="17"/>
    </row>
    <row r="17" spans="2:15" ht="13.5" x14ac:dyDescent="0.25">
      <c r="B17" s="43" t="s">
        <v>143</v>
      </c>
      <c r="C17" s="43"/>
      <c r="D17" s="44"/>
      <c r="E17" s="17"/>
      <c r="F17" s="12"/>
      <c r="G17" s="51" t="s">
        <v>90</v>
      </c>
      <c r="H17" s="51"/>
      <c r="I17" s="52"/>
      <c r="J17" s="17"/>
      <c r="L17" s="64" t="s">
        <v>60</v>
      </c>
      <c r="M17" s="64"/>
      <c r="N17" s="65"/>
      <c r="O17" s="16" t="s">
        <v>19</v>
      </c>
    </row>
    <row r="18" spans="2:15" ht="13.5" x14ac:dyDescent="0.25">
      <c r="F18" s="12"/>
      <c r="G18" s="51" t="s">
        <v>91</v>
      </c>
      <c r="H18" s="51"/>
      <c r="I18" s="52"/>
      <c r="J18" s="17"/>
      <c r="L18" s="43" t="s">
        <v>250</v>
      </c>
      <c r="M18" s="43"/>
      <c r="N18" s="44"/>
      <c r="O18" s="17"/>
    </row>
    <row r="19" spans="2:15" ht="13.5" x14ac:dyDescent="0.25">
      <c r="B19" s="64" t="s">
        <v>16</v>
      </c>
      <c r="C19" s="64"/>
      <c r="D19" s="65"/>
      <c r="E19" s="16" t="s">
        <v>19</v>
      </c>
      <c r="G19" s="51" t="s">
        <v>94</v>
      </c>
      <c r="H19" s="51"/>
      <c r="I19" s="52"/>
      <c r="J19" s="17"/>
      <c r="L19" s="43" t="s">
        <v>104</v>
      </c>
      <c r="M19" s="43"/>
      <c r="N19" s="44"/>
      <c r="O19" s="17"/>
    </row>
    <row r="20" spans="2:15" ht="13.5" x14ac:dyDescent="0.25">
      <c r="B20" s="43" t="s">
        <v>74</v>
      </c>
      <c r="C20" s="43"/>
      <c r="D20" s="44"/>
      <c r="E20" s="17"/>
      <c r="G20" s="51" t="s">
        <v>95</v>
      </c>
      <c r="H20" s="51"/>
      <c r="I20" s="52"/>
      <c r="J20" s="17"/>
      <c r="L20" s="53" t="s">
        <v>105</v>
      </c>
      <c r="M20" s="53"/>
      <c r="N20" s="54"/>
      <c r="O20" s="49"/>
    </row>
    <row r="21" spans="2:15" ht="13.5" x14ac:dyDescent="0.2">
      <c r="B21" s="53" t="s">
        <v>75</v>
      </c>
      <c r="C21" s="53"/>
      <c r="D21" s="54"/>
      <c r="E21" s="49"/>
      <c r="G21" s="51" t="s">
        <v>92</v>
      </c>
      <c r="H21" s="51"/>
      <c r="I21" s="52"/>
      <c r="J21" s="17"/>
      <c r="L21" s="55"/>
      <c r="M21" s="55"/>
      <c r="N21" s="56"/>
      <c r="O21" s="50"/>
    </row>
    <row r="22" spans="2:15" ht="13.5" x14ac:dyDescent="0.25">
      <c r="B22" s="55"/>
      <c r="C22" s="55"/>
      <c r="D22" s="56"/>
      <c r="E22" s="50"/>
      <c r="G22" s="51" t="s">
        <v>279</v>
      </c>
      <c r="H22" s="51"/>
      <c r="I22" s="52"/>
      <c r="J22" s="17"/>
      <c r="L22" s="43" t="s">
        <v>106</v>
      </c>
      <c r="M22" s="43"/>
      <c r="N22" s="44"/>
      <c r="O22" s="17"/>
    </row>
    <row r="23" spans="2:15" ht="13.5" x14ac:dyDescent="0.2">
      <c r="B23" s="53" t="s">
        <v>76</v>
      </c>
      <c r="C23" s="53"/>
      <c r="D23" s="54"/>
      <c r="E23" s="49"/>
      <c r="G23" s="51" t="s">
        <v>280</v>
      </c>
      <c r="H23" s="51"/>
      <c r="I23" s="52"/>
      <c r="J23" s="17"/>
      <c r="L23" s="53" t="s">
        <v>107</v>
      </c>
      <c r="M23" s="53"/>
      <c r="N23" s="54"/>
      <c r="O23" s="49"/>
    </row>
    <row r="24" spans="2:15" x14ac:dyDescent="0.2">
      <c r="B24" s="55"/>
      <c r="C24" s="55"/>
      <c r="D24" s="56"/>
      <c r="E24" s="50"/>
      <c r="L24" s="55"/>
      <c r="M24" s="55"/>
      <c r="N24" s="56"/>
      <c r="O24" s="50"/>
    </row>
    <row r="25" spans="2:15" ht="13.5" x14ac:dyDescent="0.25">
      <c r="B25" s="43" t="s">
        <v>77</v>
      </c>
      <c r="C25" s="43"/>
      <c r="D25" s="44"/>
      <c r="E25" s="17"/>
      <c r="G25" s="64" t="s">
        <v>17</v>
      </c>
      <c r="H25" s="64"/>
      <c r="I25" s="65"/>
      <c r="J25" s="16" t="s">
        <v>19</v>
      </c>
      <c r="L25" s="53" t="s">
        <v>108</v>
      </c>
      <c r="M25" s="53"/>
      <c r="N25" s="54"/>
      <c r="O25" s="49"/>
    </row>
    <row r="26" spans="2:15" ht="13.5" x14ac:dyDescent="0.25">
      <c r="B26" s="43" t="s">
        <v>78</v>
      </c>
      <c r="C26" s="43"/>
      <c r="D26" s="44"/>
      <c r="E26" s="17"/>
      <c r="G26" s="43" t="s">
        <v>97</v>
      </c>
      <c r="H26" s="43"/>
      <c r="I26" s="44"/>
      <c r="J26" s="17"/>
      <c r="L26" s="55"/>
      <c r="M26" s="55"/>
      <c r="N26" s="56"/>
      <c r="O26" s="50"/>
    </row>
    <row r="27" spans="2:15" ht="13.5" x14ac:dyDescent="0.25">
      <c r="B27" s="43" t="s">
        <v>79</v>
      </c>
      <c r="C27" s="43"/>
      <c r="D27" s="44"/>
      <c r="E27" s="17"/>
      <c r="G27" s="43" t="s">
        <v>98</v>
      </c>
      <c r="H27" s="43"/>
      <c r="I27" s="44"/>
      <c r="J27" s="17"/>
      <c r="L27" s="53" t="s">
        <v>109</v>
      </c>
      <c r="M27" s="53"/>
      <c r="N27" s="54"/>
      <c r="O27" s="49"/>
    </row>
    <row r="28" spans="2:15" ht="13.5" x14ac:dyDescent="0.25">
      <c r="B28" s="43" t="s">
        <v>80</v>
      </c>
      <c r="C28" s="43"/>
      <c r="D28" s="44"/>
      <c r="E28" s="17"/>
      <c r="G28" s="43" t="s">
        <v>40</v>
      </c>
      <c r="H28" s="43"/>
      <c r="I28" s="44"/>
      <c r="J28" s="17"/>
      <c r="L28" s="55"/>
      <c r="M28" s="55"/>
      <c r="N28" s="56"/>
      <c r="O28" s="50"/>
    </row>
    <row r="29" spans="2:15" ht="13.5" x14ac:dyDescent="0.25">
      <c r="B29" s="43" t="s">
        <v>81</v>
      </c>
      <c r="C29" s="43"/>
      <c r="D29" s="44"/>
      <c r="E29" s="17"/>
      <c r="G29" s="43" t="s">
        <v>41</v>
      </c>
      <c r="H29" s="43"/>
      <c r="I29" s="44"/>
      <c r="J29" s="17"/>
      <c r="L29" s="43" t="s">
        <v>88</v>
      </c>
      <c r="M29" s="43"/>
      <c r="N29" s="44"/>
      <c r="O29" s="17"/>
    </row>
    <row r="30" spans="2:15" ht="13.5" customHeight="1" x14ac:dyDescent="0.25">
      <c r="B30" s="43" t="s">
        <v>82</v>
      </c>
      <c r="C30" s="43"/>
      <c r="D30" s="44"/>
      <c r="E30" s="17"/>
      <c r="G30" s="43" t="s">
        <v>99</v>
      </c>
      <c r="H30" s="43"/>
      <c r="I30" s="44"/>
      <c r="J30" s="17"/>
      <c r="L30" s="53" t="s">
        <v>110</v>
      </c>
      <c r="M30" s="53"/>
      <c r="N30" s="54"/>
      <c r="O30" s="49"/>
    </row>
    <row r="31" spans="2:15" ht="13.5" customHeight="1" x14ac:dyDescent="0.25">
      <c r="B31" s="58" t="s">
        <v>83</v>
      </c>
      <c r="C31" s="58"/>
      <c r="D31" s="59"/>
      <c r="E31" s="18"/>
      <c r="G31" s="43" t="s">
        <v>100</v>
      </c>
      <c r="H31" s="43"/>
      <c r="I31" s="44"/>
      <c r="J31" s="17"/>
      <c r="L31" s="55"/>
      <c r="M31" s="55"/>
      <c r="N31" s="56"/>
      <c r="O31" s="50"/>
    </row>
    <row r="32" spans="2:15" ht="13.5" x14ac:dyDescent="0.25">
      <c r="G32" s="53" t="s">
        <v>251</v>
      </c>
      <c r="H32" s="53"/>
      <c r="I32" s="54"/>
      <c r="J32" s="49"/>
      <c r="L32" s="43" t="s">
        <v>111</v>
      </c>
      <c r="M32" s="43"/>
      <c r="N32" s="44"/>
      <c r="O32" s="17"/>
    </row>
    <row r="33" spans="2:15" ht="13.5" customHeight="1" x14ac:dyDescent="0.25">
      <c r="B33" s="19" t="s">
        <v>58</v>
      </c>
      <c r="C33" s="19"/>
      <c r="D33" s="20"/>
      <c r="E33" s="16" t="s">
        <v>19</v>
      </c>
      <c r="G33" s="55"/>
      <c r="H33" s="55"/>
      <c r="I33" s="56"/>
      <c r="J33" s="50"/>
      <c r="L33" s="43" t="s">
        <v>54</v>
      </c>
      <c r="M33" s="43"/>
      <c r="N33" s="44"/>
      <c r="O33" s="17"/>
    </row>
    <row r="34" spans="2:15" ht="13.5" customHeight="1" x14ac:dyDescent="0.25">
      <c r="B34" s="43" t="s">
        <v>67</v>
      </c>
      <c r="C34" s="43"/>
      <c r="D34" s="44"/>
      <c r="E34" s="17"/>
      <c r="G34" s="62" t="s">
        <v>186</v>
      </c>
      <c r="H34" s="62"/>
      <c r="I34" s="63"/>
      <c r="J34" s="22"/>
      <c r="L34" s="43" t="s">
        <v>112</v>
      </c>
      <c r="M34" s="43"/>
      <c r="N34" s="44"/>
      <c r="O34" s="17"/>
    </row>
    <row r="35" spans="2:15" ht="13.5" x14ac:dyDescent="0.25">
      <c r="B35" s="43" t="s">
        <v>174</v>
      </c>
      <c r="C35" s="43"/>
      <c r="D35" s="44"/>
      <c r="E35" s="17"/>
      <c r="G35" s="62" t="s">
        <v>187</v>
      </c>
      <c r="H35" s="62"/>
      <c r="I35" s="63"/>
      <c r="J35" s="17"/>
      <c r="L35" s="43" t="s">
        <v>253</v>
      </c>
      <c r="M35" s="43"/>
      <c r="N35" s="44"/>
      <c r="O35" s="17"/>
    </row>
    <row r="36" spans="2:15" ht="13.5" customHeight="1" x14ac:dyDescent="0.25">
      <c r="B36" s="45" t="s">
        <v>175</v>
      </c>
      <c r="C36" s="45"/>
      <c r="D36" s="46"/>
      <c r="E36" s="49"/>
      <c r="G36" s="43" t="s">
        <v>252</v>
      </c>
      <c r="H36" s="43"/>
      <c r="I36" s="44"/>
      <c r="J36" s="17"/>
      <c r="L36" s="43" t="s">
        <v>113</v>
      </c>
      <c r="M36" s="43"/>
      <c r="N36" s="44"/>
      <c r="O36" s="17"/>
    </row>
    <row r="37" spans="2:15" ht="13.5" customHeight="1" x14ac:dyDescent="0.25">
      <c r="B37" s="47"/>
      <c r="C37" s="47"/>
      <c r="D37" s="48"/>
      <c r="E37" s="50"/>
      <c r="G37" s="43" t="s">
        <v>181</v>
      </c>
      <c r="H37" s="43"/>
      <c r="I37" s="44"/>
      <c r="J37" s="17"/>
      <c r="L37" s="53" t="s">
        <v>254</v>
      </c>
      <c r="M37" s="53"/>
      <c r="N37" s="54"/>
      <c r="O37" s="49"/>
    </row>
    <row r="38" spans="2:15" ht="13.5" customHeight="1" x14ac:dyDescent="0.25">
      <c r="B38" s="43" t="s">
        <v>176</v>
      </c>
      <c r="C38" s="43"/>
      <c r="D38" s="44"/>
      <c r="E38" s="17"/>
      <c r="G38" s="43" t="s">
        <v>101</v>
      </c>
      <c r="H38" s="43"/>
      <c r="I38" s="44"/>
      <c r="J38" s="17"/>
      <c r="L38" s="60"/>
      <c r="M38" s="60"/>
      <c r="N38" s="61"/>
      <c r="O38" s="57"/>
    </row>
    <row r="39" spans="2:15" ht="13.5" customHeight="1" x14ac:dyDescent="0.25">
      <c r="B39" s="43" t="s">
        <v>68</v>
      </c>
      <c r="C39" s="43"/>
      <c r="D39" s="44"/>
      <c r="E39" s="17"/>
      <c r="G39" s="43" t="s">
        <v>203</v>
      </c>
      <c r="H39" s="43"/>
      <c r="I39" s="44"/>
      <c r="J39" s="17"/>
      <c r="L39" s="55"/>
      <c r="M39" s="55"/>
      <c r="N39" s="56"/>
      <c r="O39" s="50"/>
    </row>
    <row r="40" spans="2:15" ht="13.5" customHeight="1" x14ac:dyDescent="0.25">
      <c r="B40" s="43" t="s">
        <v>178</v>
      </c>
      <c r="C40" s="43"/>
      <c r="D40" s="44"/>
      <c r="E40" s="17"/>
      <c r="G40" s="43" t="s">
        <v>204</v>
      </c>
      <c r="H40" s="43"/>
      <c r="I40" s="44"/>
      <c r="J40" s="17"/>
      <c r="L40" s="53" t="s">
        <v>259</v>
      </c>
      <c r="M40" s="53"/>
      <c r="N40" s="54"/>
      <c r="O40" s="49"/>
    </row>
    <row r="41" spans="2:15" ht="13.5" customHeight="1" x14ac:dyDescent="0.25">
      <c r="B41" s="43" t="s">
        <v>69</v>
      </c>
      <c r="C41" s="43"/>
      <c r="D41" s="44"/>
      <c r="E41" s="17"/>
      <c r="G41" s="43" t="s">
        <v>205</v>
      </c>
      <c r="H41" s="43"/>
      <c r="I41" s="44"/>
      <c r="J41" s="17"/>
      <c r="L41" s="55"/>
      <c r="M41" s="55"/>
      <c r="N41" s="56"/>
      <c r="O41" s="50"/>
    </row>
    <row r="42" spans="2:15" ht="12.75" customHeight="1" x14ac:dyDescent="0.25">
      <c r="B42" s="43" t="s">
        <v>128</v>
      </c>
      <c r="C42" s="43"/>
      <c r="D42" s="44"/>
      <c r="E42" s="17"/>
      <c r="G42" s="43" t="s">
        <v>206</v>
      </c>
      <c r="H42" s="43"/>
      <c r="I42" s="44"/>
      <c r="J42" s="17"/>
      <c r="L42" s="53" t="s">
        <v>114</v>
      </c>
      <c r="M42" s="53"/>
      <c r="N42" s="54"/>
      <c r="O42" s="49"/>
    </row>
    <row r="43" spans="2:15" ht="13.5" customHeight="1" x14ac:dyDescent="0.25">
      <c r="B43" s="43" t="s">
        <v>127</v>
      </c>
      <c r="C43" s="43"/>
      <c r="D43" s="44"/>
      <c r="E43" s="17"/>
      <c r="G43" s="43" t="s">
        <v>207</v>
      </c>
      <c r="H43" s="43"/>
      <c r="I43" s="44"/>
      <c r="J43" s="17"/>
      <c r="L43" s="55"/>
      <c r="M43" s="55"/>
      <c r="N43" s="56"/>
      <c r="O43" s="50"/>
    </row>
    <row r="44" spans="2:15" ht="12.75" customHeight="1" x14ac:dyDescent="0.2">
      <c r="B44" s="53" t="s">
        <v>179</v>
      </c>
      <c r="C44" s="53"/>
      <c r="D44" s="54"/>
      <c r="E44" s="49"/>
      <c r="L44" s="53" t="s">
        <v>115</v>
      </c>
      <c r="M44" s="53"/>
      <c r="N44" s="54"/>
      <c r="O44" s="49"/>
    </row>
    <row r="45" spans="2:15" ht="12.75" customHeight="1" x14ac:dyDescent="0.25">
      <c r="B45" s="55"/>
      <c r="C45" s="55"/>
      <c r="D45" s="56"/>
      <c r="E45" s="50"/>
      <c r="G45" s="64" t="s">
        <v>18</v>
      </c>
      <c r="H45" s="64"/>
      <c r="I45" s="65"/>
      <c r="J45" s="16" t="s">
        <v>19</v>
      </c>
      <c r="L45" s="55"/>
      <c r="M45" s="55"/>
      <c r="N45" s="56"/>
      <c r="O45" s="50"/>
    </row>
    <row r="46" spans="2:15" ht="13.5" customHeight="1" x14ac:dyDescent="0.25">
      <c r="B46" s="43" t="s">
        <v>126</v>
      </c>
      <c r="C46" s="43"/>
      <c r="D46" s="44"/>
      <c r="E46" s="17"/>
      <c r="G46" s="68" t="s">
        <v>57</v>
      </c>
      <c r="H46" s="68"/>
      <c r="I46" s="69"/>
      <c r="J46" s="22"/>
      <c r="L46" s="43" t="s">
        <v>116</v>
      </c>
      <c r="M46" s="43"/>
      <c r="N46" s="44"/>
      <c r="O46" s="17"/>
    </row>
    <row r="47" spans="2:15" ht="13.5" customHeight="1" x14ac:dyDescent="0.25">
      <c r="B47" s="43" t="s">
        <v>70</v>
      </c>
      <c r="C47" s="43"/>
      <c r="D47" s="44"/>
      <c r="E47" s="21"/>
      <c r="G47" s="68" t="s">
        <v>183</v>
      </c>
      <c r="H47" s="68"/>
      <c r="I47" s="69"/>
      <c r="J47" s="22"/>
      <c r="L47" s="43" t="s">
        <v>189</v>
      </c>
      <c r="M47" s="43"/>
      <c r="N47" s="44"/>
      <c r="O47" s="17"/>
    </row>
    <row r="48" spans="2:15" ht="13.5" x14ac:dyDescent="0.25">
      <c r="B48" s="43" t="s">
        <v>177</v>
      </c>
      <c r="C48" s="43"/>
      <c r="D48" s="44"/>
      <c r="E48" s="21"/>
      <c r="G48" s="45" t="s">
        <v>56</v>
      </c>
      <c r="H48" s="45"/>
      <c r="I48" s="46"/>
      <c r="J48" s="49"/>
      <c r="L48" s="43" t="s">
        <v>117</v>
      </c>
      <c r="M48" s="43"/>
      <c r="N48" s="44"/>
      <c r="O48" s="17"/>
    </row>
    <row r="49" spans="2:15" ht="13.5" x14ac:dyDescent="0.25">
      <c r="B49" s="43" t="s">
        <v>71</v>
      </c>
      <c r="C49" s="43"/>
      <c r="D49" s="44"/>
      <c r="E49" s="21"/>
      <c r="G49" s="47"/>
      <c r="H49" s="47"/>
      <c r="I49" s="48"/>
      <c r="J49" s="50"/>
      <c r="L49" s="43" t="s">
        <v>118</v>
      </c>
      <c r="M49" s="43"/>
      <c r="N49" s="44"/>
      <c r="O49" s="17"/>
    </row>
    <row r="50" spans="2:15" ht="13.5" x14ac:dyDescent="0.25">
      <c r="B50" s="58" t="s">
        <v>72</v>
      </c>
      <c r="C50" s="58"/>
      <c r="D50" s="59"/>
      <c r="E50" s="21"/>
      <c r="G50" s="68" t="s">
        <v>184</v>
      </c>
      <c r="H50" s="68"/>
      <c r="I50" s="69"/>
      <c r="J50" s="22"/>
      <c r="L50" s="53" t="s">
        <v>150</v>
      </c>
      <c r="M50" s="53"/>
      <c r="N50" s="54"/>
      <c r="O50" s="49"/>
    </row>
    <row r="51" spans="2:15" ht="13.5" customHeight="1" x14ac:dyDescent="0.2">
      <c r="B51" s="53" t="s">
        <v>180</v>
      </c>
      <c r="C51" s="53"/>
      <c r="D51" s="54"/>
      <c r="E51" s="49"/>
      <c r="L51" s="55"/>
      <c r="M51" s="55"/>
      <c r="N51" s="56"/>
      <c r="O51" s="50"/>
    </row>
    <row r="52" spans="2:15" ht="13.5" customHeight="1" x14ac:dyDescent="0.2">
      <c r="B52" s="60"/>
      <c r="C52" s="60"/>
      <c r="D52" s="61"/>
      <c r="E52" s="57"/>
      <c r="L52" s="53" t="s">
        <v>151</v>
      </c>
      <c r="M52" s="53"/>
      <c r="N52" s="54"/>
      <c r="O52" s="49"/>
    </row>
    <row r="53" spans="2:15" ht="13.5" customHeight="1" x14ac:dyDescent="0.25">
      <c r="B53" s="43" t="s">
        <v>197</v>
      </c>
      <c r="C53" s="43"/>
      <c r="D53" s="44"/>
      <c r="E53" s="21"/>
      <c r="L53" s="55"/>
      <c r="M53" s="55"/>
      <c r="N53" s="56"/>
      <c r="O53" s="50"/>
    </row>
    <row r="54" spans="2:15" ht="13.5" customHeight="1" x14ac:dyDescent="0.25">
      <c r="B54" s="53" t="s">
        <v>198</v>
      </c>
      <c r="C54" s="53"/>
      <c r="D54" s="54"/>
      <c r="E54" s="49"/>
      <c r="L54" s="43" t="s">
        <v>152</v>
      </c>
      <c r="M54" s="43"/>
      <c r="N54" s="44"/>
      <c r="O54" s="17"/>
    </row>
    <row r="55" spans="2:15" ht="13.5" x14ac:dyDescent="0.25">
      <c r="B55" s="55"/>
      <c r="C55" s="55"/>
      <c r="D55" s="56"/>
      <c r="E55" s="57"/>
      <c r="L55" s="43" t="s">
        <v>153</v>
      </c>
      <c r="M55" s="43"/>
      <c r="N55" s="44"/>
      <c r="O55" s="17"/>
    </row>
    <row r="56" spans="2:15" ht="13.5" customHeight="1" x14ac:dyDescent="0.25">
      <c r="B56" s="45" t="s">
        <v>202</v>
      </c>
      <c r="C56" s="45"/>
      <c r="D56" s="46"/>
      <c r="E56" s="49"/>
      <c r="L56" s="43" t="s">
        <v>154</v>
      </c>
      <c r="M56" s="43"/>
      <c r="N56" s="44"/>
      <c r="O56" s="17"/>
    </row>
    <row r="57" spans="2:15" ht="13.5" x14ac:dyDescent="0.25">
      <c r="B57" s="47"/>
      <c r="C57" s="47"/>
      <c r="D57" s="48"/>
      <c r="E57" s="57"/>
      <c r="L57" s="43" t="s">
        <v>155</v>
      </c>
      <c r="M57" s="43"/>
      <c r="N57" s="44"/>
      <c r="O57" s="17"/>
    </row>
    <row r="58" spans="2:15" ht="13.5" x14ac:dyDescent="0.25">
      <c r="L58" s="43" t="s">
        <v>157</v>
      </c>
      <c r="M58" s="43"/>
      <c r="N58" s="44"/>
      <c r="O58" s="17"/>
    </row>
    <row r="59" spans="2:15" ht="13.5" x14ac:dyDescent="0.25">
      <c r="L59" s="43" t="s">
        <v>255</v>
      </c>
      <c r="M59" s="43"/>
      <c r="N59" s="44"/>
      <c r="O59" s="17"/>
    </row>
    <row r="60" spans="2:15" ht="13.5" x14ac:dyDescent="0.25">
      <c r="L60" s="43" t="s">
        <v>156</v>
      </c>
      <c r="M60" s="43"/>
      <c r="N60" s="44"/>
      <c r="O60" s="17"/>
    </row>
    <row r="61" spans="2:15" ht="13.5" x14ac:dyDescent="0.25">
      <c r="L61" s="43" t="s">
        <v>196</v>
      </c>
      <c r="M61" s="43"/>
      <c r="N61" s="44"/>
      <c r="O61" s="17"/>
    </row>
    <row r="62" spans="2:15" ht="13.5" x14ac:dyDescent="0.25">
      <c r="L62" s="43" t="s">
        <v>270</v>
      </c>
      <c r="M62" s="43"/>
      <c r="N62" s="44"/>
      <c r="O62" s="17"/>
    </row>
    <row r="63" spans="2:15" ht="13.5" customHeight="1" x14ac:dyDescent="0.2">
      <c r="L63" s="45" t="s">
        <v>271</v>
      </c>
      <c r="M63" s="45"/>
      <c r="N63" s="46"/>
      <c r="O63" s="49"/>
    </row>
    <row r="64" spans="2:15" ht="13.5" customHeight="1" x14ac:dyDescent="0.2">
      <c r="L64" s="47"/>
      <c r="M64" s="47"/>
      <c r="N64" s="48"/>
      <c r="O64" s="50"/>
    </row>
    <row r="65" spans="12:15" ht="13.5" x14ac:dyDescent="0.25">
      <c r="L65" s="43" t="s">
        <v>272</v>
      </c>
      <c r="M65" s="43"/>
      <c r="N65" s="44"/>
      <c r="O65" s="17"/>
    </row>
  </sheetData>
  <sheetProtection sheet="1"/>
  <mergeCells count="151">
    <mergeCell ref="L13:N13"/>
    <mergeCell ref="L14:N14"/>
    <mergeCell ref="L15:N15"/>
    <mergeCell ref="L9:N10"/>
    <mergeCell ref="L11:N11"/>
    <mergeCell ref="O9:O10"/>
    <mergeCell ref="G47:I47"/>
    <mergeCell ref="G50:I50"/>
    <mergeCell ref="G48:I49"/>
    <mergeCell ref="J48:J49"/>
    <mergeCell ref="G32:I33"/>
    <mergeCell ref="L18:N18"/>
    <mergeCell ref="L17:N17"/>
    <mergeCell ref="L20:N21"/>
    <mergeCell ref="L23:N24"/>
    <mergeCell ref="L25:N26"/>
    <mergeCell ref="L27:N28"/>
    <mergeCell ref="L19:N19"/>
    <mergeCell ref="O23:O24"/>
    <mergeCell ref="O20:O21"/>
    <mergeCell ref="O42:O43"/>
    <mergeCell ref="L22:N22"/>
    <mergeCell ref="J32:J33"/>
    <mergeCell ref="L29:N29"/>
    <mergeCell ref="H4:J5"/>
    <mergeCell ref="G8:I8"/>
    <mergeCell ref="G9:I9"/>
    <mergeCell ref="G10:I10"/>
    <mergeCell ref="G11:I11"/>
    <mergeCell ref="G17:I17"/>
    <mergeCell ref="G27:I27"/>
    <mergeCell ref="G28:I28"/>
    <mergeCell ref="G25:I25"/>
    <mergeCell ref="G26:I26"/>
    <mergeCell ref="B7:E7"/>
    <mergeCell ref="C4:E5"/>
    <mergeCell ref="B4:B5"/>
    <mergeCell ref="B8:D8"/>
    <mergeCell ref="B12:D13"/>
    <mergeCell ref="B9:D10"/>
    <mergeCell ref="E9:E10"/>
    <mergeCell ref="E12:E13"/>
    <mergeCell ref="G4:G5"/>
    <mergeCell ref="B26:D26"/>
    <mergeCell ref="B27:D27"/>
    <mergeCell ref="B28:D28"/>
    <mergeCell ref="B31:D31"/>
    <mergeCell ref="G30:I30"/>
    <mergeCell ref="G29:I29"/>
    <mergeCell ref="G46:I46"/>
    <mergeCell ref="B34:D34"/>
    <mergeCell ref="B11:D11"/>
    <mergeCell ref="B17:D17"/>
    <mergeCell ref="B16:D16"/>
    <mergeCell ref="B15:D15"/>
    <mergeCell ref="B14:D14"/>
    <mergeCell ref="G43:I43"/>
    <mergeCell ref="G36:I36"/>
    <mergeCell ref="L4:L5"/>
    <mergeCell ref="M4:O5"/>
    <mergeCell ref="B21:D22"/>
    <mergeCell ref="B20:D20"/>
    <mergeCell ref="B23:D24"/>
    <mergeCell ref="B30:D30"/>
    <mergeCell ref="B29:D29"/>
    <mergeCell ref="E21:E22"/>
    <mergeCell ref="E23:E24"/>
    <mergeCell ref="G14:I15"/>
    <mergeCell ref="G21:I21"/>
    <mergeCell ref="G20:I20"/>
    <mergeCell ref="G19:I19"/>
    <mergeCell ref="G18:I18"/>
    <mergeCell ref="G16:I16"/>
    <mergeCell ref="G13:I13"/>
    <mergeCell ref="G12:I12"/>
    <mergeCell ref="J14:J15"/>
    <mergeCell ref="L8:N8"/>
    <mergeCell ref="L12:N12"/>
    <mergeCell ref="B25:D25"/>
    <mergeCell ref="B19:D19"/>
    <mergeCell ref="O27:O28"/>
    <mergeCell ref="O25:O26"/>
    <mergeCell ref="O30:O31"/>
    <mergeCell ref="L46:N46"/>
    <mergeCell ref="L47:N47"/>
    <mergeCell ref="G31:I31"/>
    <mergeCell ref="G35:I35"/>
    <mergeCell ref="G34:I34"/>
    <mergeCell ref="O40:O41"/>
    <mergeCell ref="O37:O39"/>
    <mergeCell ref="L30:N31"/>
    <mergeCell ref="L37:N39"/>
    <mergeCell ref="L40:N41"/>
    <mergeCell ref="L42:N43"/>
    <mergeCell ref="L34:N34"/>
    <mergeCell ref="L33:N33"/>
    <mergeCell ref="L32:N32"/>
    <mergeCell ref="G45:I45"/>
    <mergeCell ref="L44:N45"/>
    <mergeCell ref="O44:O45"/>
    <mergeCell ref="G38:I38"/>
    <mergeCell ref="G42:I42"/>
    <mergeCell ref="G41:I41"/>
    <mergeCell ref="G40:I40"/>
    <mergeCell ref="G39:I39"/>
    <mergeCell ref="L35:N35"/>
    <mergeCell ref="L49:N49"/>
    <mergeCell ref="L50:N51"/>
    <mergeCell ref="L52:N53"/>
    <mergeCell ref="E51:E52"/>
    <mergeCell ref="B51:D52"/>
    <mergeCell ref="G37:I37"/>
    <mergeCell ref="B49:D49"/>
    <mergeCell ref="B48:D48"/>
    <mergeCell ref="B47:D47"/>
    <mergeCell ref="B44:D45"/>
    <mergeCell ref="E44:E45"/>
    <mergeCell ref="B35:D35"/>
    <mergeCell ref="B36:D37"/>
    <mergeCell ref="B38:D38"/>
    <mergeCell ref="B40:D40"/>
    <mergeCell ref="B41:D41"/>
    <mergeCell ref="E36:E37"/>
    <mergeCell ref="B39:D39"/>
    <mergeCell ref="B42:D42"/>
    <mergeCell ref="B43:D43"/>
    <mergeCell ref="B46:D46"/>
    <mergeCell ref="L62:N62"/>
    <mergeCell ref="L63:N64"/>
    <mergeCell ref="O63:O64"/>
    <mergeCell ref="L65:N65"/>
    <mergeCell ref="G22:I22"/>
    <mergeCell ref="G23:I23"/>
    <mergeCell ref="L61:N61"/>
    <mergeCell ref="B53:D53"/>
    <mergeCell ref="B54:D55"/>
    <mergeCell ref="E54:E55"/>
    <mergeCell ref="B56:D57"/>
    <mergeCell ref="E56:E57"/>
    <mergeCell ref="O50:O51"/>
    <mergeCell ref="O52:O53"/>
    <mergeCell ref="L60:N60"/>
    <mergeCell ref="L59:N59"/>
    <mergeCell ref="L58:N58"/>
    <mergeCell ref="L56:N56"/>
    <mergeCell ref="L55:N55"/>
    <mergeCell ref="L54:N54"/>
    <mergeCell ref="B50:D50"/>
    <mergeCell ref="L57:N57"/>
    <mergeCell ref="L48:N48"/>
    <mergeCell ref="L36:N36"/>
  </mergeCells>
  <printOptions horizontalCentered="1"/>
  <pageMargins left="0.4" right="0.4" top="0.4" bottom="0.4" header="0.3" footer="0.3"/>
  <pageSetup scale="52" fitToHeight="0" orientation="portrait" r:id="rId1"/>
  <headerFooter differentFirst="1">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VALIDATION'!$A$2:$A$12</xm:f>
          </x14:formula1>
          <xm:sqref>M4:O5</xm:sqref>
        </x14:dataValidation>
        <x14:dataValidation type="list" allowBlank="1" showInputMessage="1" showErrorMessage="1" xr:uid="{00000000-0002-0000-0000-000001000000}">
          <x14:formula1>
            <xm:f>'DATA VALIDATION'!$B$1:$B$2</xm:f>
          </x14:formula1>
          <xm:sqref>J9:J14 J50 E38:E44 E20:E21 E23 E25:E31 O44 O42 O40 O29:O30 O27 O25 O22:O23 O18:O20 E9 E11:E12 E14:E17 O46:O50 O52 O54:O61 O32:O37 E34:E36 E46:E51 J46:J48 O9 O11:O15 J26:J32 E53:E54 E56 J34:J43 J16:J23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autoPageBreaks="0" fitToPage="1"/>
  </sheetPr>
  <dimension ref="A1:J34"/>
  <sheetViews>
    <sheetView showGridLines="0" workbookViewId="0">
      <selection activeCell="B2" sqref="B2:J2"/>
    </sheetView>
  </sheetViews>
  <sheetFormatPr defaultRowHeight="12.75" x14ac:dyDescent="0.2"/>
  <cols>
    <col min="1" max="1" width="2.7109375" style="3" customWidth="1"/>
    <col min="2" max="2" width="16.42578125" style="3" customWidth="1"/>
    <col min="3" max="3" width="19.5703125" style="4" customWidth="1"/>
    <col min="4" max="4" width="10" style="4" customWidth="1"/>
    <col min="5" max="5" width="4.7109375" style="4" customWidth="1"/>
    <col min="6" max="6" width="46.28515625" style="4" customWidth="1"/>
    <col min="7" max="7" width="45.85546875" style="24" customWidth="1"/>
    <col min="8" max="8" width="26.7109375" style="4" customWidth="1"/>
    <col min="9" max="9" width="36.42578125" style="4" customWidth="1"/>
    <col min="10" max="10" width="23.5703125" style="4" customWidth="1"/>
    <col min="11" max="11" width="2.7109375" style="4" customWidth="1"/>
    <col min="12" max="16384" width="9.140625" style="4"/>
  </cols>
  <sheetData>
    <row r="1" spans="1:10" s="2" customFormat="1" ht="15" x14ac:dyDescent="0.2">
      <c r="A1" s="1"/>
      <c r="B1" s="1"/>
      <c r="G1" s="23"/>
    </row>
    <row r="2" spans="1:10" s="2" customFormat="1" ht="49.5" customHeight="1" thickBot="1" x14ac:dyDescent="0.25">
      <c r="A2" s="1"/>
      <c r="B2" s="84" t="s">
        <v>20</v>
      </c>
      <c r="C2" s="84"/>
      <c r="D2" s="84"/>
      <c r="E2" s="84"/>
      <c r="F2" s="84"/>
      <c r="G2" s="84"/>
      <c r="H2" s="84"/>
      <c r="I2" s="84"/>
      <c r="J2" s="84"/>
    </row>
    <row r="3" spans="1:10" x14ac:dyDescent="0.2">
      <c r="B3" s="4"/>
    </row>
    <row r="4" spans="1:10" ht="27" customHeight="1" x14ac:dyDescent="0.2">
      <c r="B4" s="85" t="s">
        <v>42</v>
      </c>
      <c r="C4" s="85"/>
      <c r="D4" s="85"/>
      <c r="E4" s="85"/>
      <c r="F4" s="85"/>
      <c r="G4" s="85"/>
      <c r="H4" s="85"/>
      <c r="I4" s="85"/>
    </row>
    <row r="5" spans="1:10" ht="16.5" x14ac:dyDescent="0.2">
      <c r="B5" s="7" t="s">
        <v>21</v>
      </c>
      <c r="C5" s="88" t="s">
        <v>22</v>
      </c>
      <c r="D5" s="88"/>
      <c r="E5" s="89"/>
      <c r="F5" s="7" t="s">
        <v>23</v>
      </c>
      <c r="G5" s="25" t="s">
        <v>225</v>
      </c>
      <c r="H5" s="7" t="s">
        <v>43</v>
      </c>
      <c r="I5" s="7" t="s">
        <v>39</v>
      </c>
      <c r="J5" s="7" t="s">
        <v>96</v>
      </c>
    </row>
    <row r="6" spans="1:10" ht="372" customHeight="1" x14ac:dyDescent="0.2">
      <c r="B6" s="40" t="str">
        <f>IF(OR('PROJECT QUESTIONAIRE'!E9="Yes", 'PROJECT QUESTIONAIRE'!J9="Yes", 'PROJECT QUESTIONAIRE'!E14="Yes", 'PROJECT QUESTIONAIRE'!E27="Yes", 'PROJECT QUESTIONAIRE'!E20="Yes", 'PROJECT QUESTIONAIRE'!E31="Yes", 'PROJECT QUESTIONAIRE'!E30="Yes", 'PROJECT QUESTIONAIRE'!O50="Yes", 'PROJECT QUESTIONAIRE'!E35="Yes", 'PROJECT QUESTIONAIRE'!O52="Yes", 'PROJECT QUESTIONAIRE'!E48="Yes", 'PROJECT QUESTIONAIRE'!O54="Yes", 'PROJECT QUESTIONAIRE'!O30="Yes", 'PROJECT QUESTIONAIRE'!O55="Yes", 'PROJECT QUESTIONAIRE'!E36="Yes", 'PROJECT QUESTIONAIRE'!O55="Yes", 'PROJECT QUESTIONAIRE'!O56="Yes", 'PROJECT QUESTIONAIRE'!O57="Yes", 'PROJECT QUESTIONAIRE'!J15="Yes", 'PROJECT QUESTIONAIRE'!O60="Yes", 'PROJECT QUESTIONAIRE'!O58="Yes", 'PROJECT QUESTIONAIRE'!O59="Yes", 'PROJECT QUESTIONAIRE'!E12="Yes"), "Yes", "No")</f>
        <v>No</v>
      </c>
      <c r="C6" s="82" t="s">
        <v>27</v>
      </c>
      <c r="D6" s="82" t="s">
        <v>27</v>
      </c>
      <c r="E6" s="83" t="s">
        <v>27</v>
      </c>
      <c r="F6" s="26" t="s">
        <v>137</v>
      </c>
      <c r="G6" s="27" t="s">
        <v>257</v>
      </c>
      <c r="H6" s="28" t="s">
        <v>190</v>
      </c>
      <c r="I6" s="28" t="s">
        <v>258</v>
      </c>
      <c r="J6" s="29" t="s">
        <v>172</v>
      </c>
    </row>
    <row r="7" spans="1:10" s="6" customFormat="1" ht="132" customHeight="1" x14ac:dyDescent="0.2">
      <c r="A7" s="5"/>
      <c r="B7" s="40" t="str">
        <f>IF(OR('PROJECT QUESTIONAIRE'!E14="Yes", 'PROJECT QUESTIONAIRE'!J27="Yes", 'PROJECT QUESTIONAIRE'!J26="Yes", 'PROJECT QUESTIONAIRE'!E21="Yes", 'PROJECT QUESTIONAIRE'!E34="Yes", 'PROJECT QUESTIONAIRE'!E15="Yes", 'PROJECT QUESTIONAIRE'!J28="Yes", 'PROJECT QUESTIONAIRE'!E38="Yes", 'PROJECT QUESTIONAIRE'!E16="Yes"), "Yes", "No")</f>
        <v>No</v>
      </c>
      <c r="C7" s="82" t="s">
        <v>28</v>
      </c>
      <c r="D7" s="82" t="s">
        <v>28</v>
      </c>
      <c r="E7" s="83" t="s">
        <v>28</v>
      </c>
      <c r="F7" s="26" t="s">
        <v>222</v>
      </c>
      <c r="G7" s="30" t="s">
        <v>227</v>
      </c>
      <c r="H7" s="28" t="s">
        <v>121</v>
      </c>
      <c r="I7" s="28" t="s">
        <v>120</v>
      </c>
      <c r="J7" s="29" t="s">
        <v>122</v>
      </c>
    </row>
    <row r="8" spans="1:10" ht="121.5" customHeight="1" x14ac:dyDescent="0.2">
      <c r="B8" s="40" t="str">
        <f>IF(OR('PROJECT QUESTIONAIRE'!J28="Yes", 'PROJECT QUESTIONAIRE'!J29="Yes", 'PROJECT QUESTIONAIRE'!J30="Yes", 'PROJECT QUESTIONAIRE'!E39="Yes", 'PROJECT QUESTIONAIRE'!E40="Yes", 'PROJECT QUESTIONAIRE'!E41="Yes", 'PROJECT QUESTIONAIRE'!J9="Yes", 'PROJECT QUESTIONAIRE'!O18="Yes"), "Yes", "No")</f>
        <v>No</v>
      </c>
      <c r="C8" s="81" t="s">
        <v>24</v>
      </c>
      <c r="D8" s="82" t="s">
        <v>24</v>
      </c>
      <c r="E8" s="83" t="s">
        <v>24</v>
      </c>
      <c r="F8" s="26" t="s">
        <v>123</v>
      </c>
      <c r="G8" s="30" t="s">
        <v>228</v>
      </c>
      <c r="H8" s="28" t="s">
        <v>121</v>
      </c>
      <c r="I8" s="28" t="s">
        <v>120</v>
      </c>
      <c r="J8" s="29" t="s">
        <v>124</v>
      </c>
    </row>
    <row r="9" spans="1:10" ht="186.75" customHeight="1" x14ac:dyDescent="0.2">
      <c r="B9" s="40" t="str">
        <f>IF(OR('PROJECT QUESTIONAIRE'!J9="Yes", 'PROJECT QUESTIONAIRE'!J10="Yes", 'PROJECT QUESTIONAIRE'!O19="Yes", 'PROJECT QUESTIONAIRE'!J11="Yes", 'PROJECT QUESTIONAIRE'!O20="Yes", 'PROJECT QUESTIONAIRE'!O22="Yes", 'PROJECT QUESTIONAIRE'!O23="Yes", 'PROJECT QUESTIONAIRE'!O25="Yes", 'PROJECT QUESTIONAIRE'!O27="Yes", 'PROJECT QUESTIONAIRE'!O29="Yes"), "Yes", "No")</f>
        <v>No</v>
      </c>
      <c r="C9" s="81" t="s">
        <v>29</v>
      </c>
      <c r="D9" s="82" t="s">
        <v>29</v>
      </c>
      <c r="E9" s="83" t="s">
        <v>29</v>
      </c>
      <c r="F9" s="26" t="s">
        <v>102</v>
      </c>
      <c r="G9" s="27" t="s">
        <v>226</v>
      </c>
      <c r="H9" s="28">
        <v>2000000</v>
      </c>
      <c r="I9" s="31" t="s">
        <v>119</v>
      </c>
      <c r="J9" s="29" t="s">
        <v>103</v>
      </c>
    </row>
    <row r="10" spans="1:10" ht="129.75" customHeight="1" x14ac:dyDescent="0.2">
      <c r="B10" s="40" t="str">
        <f>IF(OR('PROJECT QUESTIONAIRE'!J15="Yes", 'PROJECT QUESTIONAIRE'!J12="Yes", 'PROJECT QUESTIONAIRE'!J13="Yes", 'PROJECT QUESTIONAIRE'!O29="Yes", 'PROJECT QUESTIONAIRE'!O11="Yes", 'PROJECT QUESTIONAIRE'!O30="Yes"), "Yes", "No")</f>
        <v>No</v>
      </c>
      <c r="C10" s="82" t="s">
        <v>30</v>
      </c>
      <c r="D10" s="82" t="s">
        <v>30</v>
      </c>
      <c r="E10" s="83" t="s">
        <v>30</v>
      </c>
      <c r="F10" s="26" t="s">
        <v>223</v>
      </c>
      <c r="G10" s="30" t="s">
        <v>229</v>
      </c>
      <c r="H10" s="28" t="s">
        <v>208</v>
      </c>
      <c r="I10" s="28" t="s">
        <v>120</v>
      </c>
      <c r="J10" s="29" t="s">
        <v>224</v>
      </c>
    </row>
    <row r="11" spans="1:10" ht="162" x14ac:dyDescent="0.2">
      <c r="B11" s="40" t="str">
        <f>IF(OR('PROJECT QUESTIONAIRE'!E42="Yes", 'PROJECT QUESTIONAIRE'!E43="Yes", 'PROJECT QUESTIONAIRE'!E40="Yes", 'PROJECT QUESTIONAIRE'!O32="Yes", 'PROJECT QUESTIONAIRE'!E46="Yes", 'PROJECT QUESTIONAIRE'!J10="Yes"), "Yes", "No")</f>
        <v>No</v>
      </c>
      <c r="C11" s="82" t="s">
        <v>31</v>
      </c>
      <c r="D11" s="82" t="s">
        <v>31</v>
      </c>
      <c r="E11" s="83" t="s">
        <v>31</v>
      </c>
      <c r="F11" s="26" t="s">
        <v>173</v>
      </c>
      <c r="G11" s="30" t="s">
        <v>230</v>
      </c>
      <c r="H11" s="28" t="s">
        <v>168</v>
      </c>
      <c r="I11" s="28" t="s">
        <v>120</v>
      </c>
      <c r="J11" s="29" t="s">
        <v>209</v>
      </c>
    </row>
    <row r="12" spans="1:10" ht="130.5" customHeight="1" x14ac:dyDescent="0.2">
      <c r="B12" s="40" t="str">
        <f>IF(OR('PROJECT QUESTIONAIRE'!E22="Yes", 'PROJECT QUESTIONAIRE'!E24="Yes", 'PROJECT QUESTIONAIRE'!E25="Yes", 'PROJECT QUESTIONAIRE'!E26="Yes", 'PROJECT QUESTIONAIRE'!E27="Yes", 'PROJECT QUESTIONAIRE'!E29="Yes", 'PROJECT QUESTIONAIRE'!E30="Yes"), "Yes", "No")</f>
        <v>No</v>
      </c>
      <c r="C12" s="82" t="s">
        <v>32</v>
      </c>
      <c r="D12" s="82" t="s">
        <v>32</v>
      </c>
      <c r="E12" s="83" t="s">
        <v>32</v>
      </c>
      <c r="F12" s="26" t="s">
        <v>144</v>
      </c>
      <c r="G12" s="30" t="s">
        <v>231</v>
      </c>
      <c r="H12" s="28" t="s">
        <v>210</v>
      </c>
      <c r="I12" s="28" t="s">
        <v>120</v>
      </c>
      <c r="J12" s="29" t="s">
        <v>191</v>
      </c>
    </row>
    <row r="13" spans="1:10" ht="87.75" customHeight="1" x14ac:dyDescent="0.2">
      <c r="B13" s="40" t="str">
        <f>IF(OR('PROJECT QUESTIONAIRE'!O9="Yes"), "Yes", "No")</f>
        <v>No</v>
      </c>
      <c r="C13" s="86" t="s">
        <v>33</v>
      </c>
      <c r="D13" s="86" t="s">
        <v>33</v>
      </c>
      <c r="E13" s="87" t="s">
        <v>33</v>
      </c>
      <c r="F13" s="32" t="s">
        <v>145</v>
      </c>
      <c r="G13" s="33" t="s">
        <v>232</v>
      </c>
      <c r="H13" s="34">
        <v>2000000</v>
      </c>
      <c r="I13" s="34" t="s">
        <v>146</v>
      </c>
      <c r="J13" s="35" t="s">
        <v>147</v>
      </c>
    </row>
    <row r="14" spans="1:10" ht="185.25" customHeight="1" x14ac:dyDescent="0.2">
      <c r="B14" s="40" t="str">
        <f>IF(OR('PROJECT QUESTIONAIRE'!J15="Yes", 'PROJECT QUESTIONAIRE'!J17="Yes", 'PROJECT QUESTIONAIRE'!J18="Yes", 'PROJECT QUESTIONAIRE'!J47="Yes"), "Yes", "No")</f>
        <v>No</v>
      </c>
      <c r="C14" s="82" t="s">
        <v>34</v>
      </c>
      <c r="D14" s="82" t="s">
        <v>34</v>
      </c>
      <c r="E14" s="83" t="s">
        <v>34</v>
      </c>
      <c r="F14" s="26" t="s">
        <v>52</v>
      </c>
      <c r="G14" s="30" t="s">
        <v>233</v>
      </c>
      <c r="H14" s="28" t="s">
        <v>212</v>
      </c>
      <c r="I14" s="28" t="s">
        <v>120</v>
      </c>
      <c r="J14" s="29" t="s">
        <v>211</v>
      </c>
    </row>
    <row r="15" spans="1:10" ht="141.75" x14ac:dyDescent="0.2">
      <c r="B15" s="40" t="str">
        <f>IF(OR('PROJECT QUESTIONAIRE'!J47="Yes"), "Yes", "No")</f>
        <v>No</v>
      </c>
      <c r="C15" s="82" t="s">
        <v>35</v>
      </c>
      <c r="D15" s="82" t="s">
        <v>35</v>
      </c>
      <c r="E15" s="83" t="s">
        <v>35</v>
      </c>
      <c r="F15" s="26" t="s">
        <v>171</v>
      </c>
      <c r="G15" s="36" t="s">
        <v>234</v>
      </c>
      <c r="H15" s="28" t="s">
        <v>121</v>
      </c>
      <c r="I15" s="28" t="s">
        <v>269</v>
      </c>
      <c r="J15" s="29" t="s">
        <v>125</v>
      </c>
    </row>
    <row r="16" spans="1:10" ht="133.5" customHeight="1" x14ac:dyDescent="0.2">
      <c r="B16" s="40" t="str">
        <f>IF(OR('PROJECT QUESTIONAIRE'!J9="Yes",'PROJECT QUESTIONAIRE'!O33="Yes"),"Yes","No")</f>
        <v>No</v>
      </c>
      <c r="C16" s="86" t="s">
        <v>36</v>
      </c>
      <c r="D16" s="86" t="s">
        <v>36</v>
      </c>
      <c r="E16" s="87" t="s">
        <v>36</v>
      </c>
      <c r="F16" s="32" t="s">
        <v>129</v>
      </c>
      <c r="G16" s="37" t="s">
        <v>235</v>
      </c>
      <c r="H16" s="34" t="s">
        <v>130</v>
      </c>
      <c r="I16" s="34" t="s">
        <v>131</v>
      </c>
      <c r="J16" s="38" t="s">
        <v>132</v>
      </c>
    </row>
    <row r="17" spans="2:10" ht="126" x14ac:dyDescent="0.2">
      <c r="B17" s="40" t="str">
        <f>IF(OR('PROJECT QUESTIONAIRE'!O15="Yes", 'PROJECT QUESTIONAIRE'!J48="Yes", 'PROJECT QUESTIONAIRE'!J46="Yes"), "Yes", "No")</f>
        <v>No</v>
      </c>
      <c r="C17" s="82" t="s">
        <v>37</v>
      </c>
      <c r="D17" s="82" t="s">
        <v>37</v>
      </c>
      <c r="E17" s="83" t="s">
        <v>37</v>
      </c>
      <c r="F17" s="26" t="s">
        <v>149</v>
      </c>
      <c r="G17" s="39" t="s">
        <v>237</v>
      </c>
      <c r="H17" s="28">
        <v>10000</v>
      </c>
      <c r="I17" s="34" t="s">
        <v>131</v>
      </c>
      <c r="J17" s="29" t="s">
        <v>148</v>
      </c>
    </row>
    <row r="18" spans="2:10" ht="91.5" customHeight="1" x14ac:dyDescent="0.2">
      <c r="B18" s="40" t="str">
        <f>IF(OR('PROJECT QUESTIONAIRE'!J15="Yes"), "Yes", "No")</f>
        <v>No</v>
      </c>
      <c r="C18" s="82" t="s">
        <v>38</v>
      </c>
      <c r="D18" s="82" t="s">
        <v>38</v>
      </c>
      <c r="E18" s="83" t="s">
        <v>38</v>
      </c>
      <c r="F18" s="26" t="s">
        <v>133</v>
      </c>
      <c r="G18" s="39" t="s">
        <v>236</v>
      </c>
      <c r="H18" s="28" t="s">
        <v>134</v>
      </c>
      <c r="I18" s="28" t="s">
        <v>136</v>
      </c>
      <c r="J18" s="29" t="s">
        <v>135</v>
      </c>
    </row>
    <row r="19" spans="2:10" ht="101.25" customHeight="1" x14ac:dyDescent="0.2">
      <c r="B19" s="40" t="str">
        <f>IF(OR('PROJECT QUESTIONAIRE'!E31="Yes", 'PROJECT QUESTIONAIRE'!O34="Yes", 'PROJECT QUESTIONAIRE'!O35="Yes", 'PROJECT QUESTIONAIRE'!O36="Yes", 'PROJECT QUESTIONAIRE'!J26="Yes", 'PROJECT QUESTIONAIRE'!J28="Yes", 'PROJECT QUESTIONAIRE'!J30="Yes", 'PROJECT QUESTIONAIRE'!E17="Yes"), "Yes", "No")</f>
        <v>No</v>
      </c>
      <c r="C19" s="81" t="s">
        <v>44</v>
      </c>
      <c r="D19" s="82" t="s">
        <v>44</v>
      </c>
      <c r="E19" s="83" t="s">
        <v>44</v>
      </c>
      <c r="F19" s="26" t="s">
        <v>158</v>
      </c>
      <c r="G19" s="30" t="s">
        <v>238</v>
      </c>
      <c r="H19" s="28">
        <v>25000000</v>
      </c>
      <c r="I19" s="28" t="s">
        <v>136</v>
      </c>
      <c r="J19" s="29" t="s">
        <v>159</v>
      </c>
    </row>
    <row r="20" spans="2:10" ht="153" customHeight="1" x14ac:dyDescent="0.2">
      <c r="B20" s="40" t="str">
        <f>IF(OR('PROJECT QUESTIONAIRE'!E32="Yes", 'PROJECT QUESTIONAIRE'!E21="Yes", 'PROJECT QUESTIONAIRE'!E51="Yes"), "Yes", "No")</f>
        <v>No</v>
      </c>
      <c r="C20" s="81" t="s">
        <v>45</v>
      </c>
      <c r="D20" s="82" t="s">
        <v>45</v>
      </c>
      <c r="E20" s="83" t="s">
        <v>45</v>
      </c>
      <c r="F20" s="26" t="s">
        <v>53</v>
      </c>
      <c r="G20" s="30" t="s">
        <v>239</v>
      </c>
      <c r="H20" s="28" t="s">
        <v>208</v>
      </c>
      <c r="I20" s="28" t="s">
        <v>168</v>
      </c>
      <c r="J20" s="29" t="s">
        <v>213</v>
      </c>
    </row>
    <row r="21" spans="2:10" ht="78.75" x14ac:dyDescent="0.2">
      <c r="B21" s="40" t="str">
        <f>IF(OR('PROJECT QUESTIONAIRE'!O37="Yes", 'PROJECT QUESTIONAIRE'!J35="Yes"), "Yes", "No")</f>
        <v>No</v>
      </c>
      <c r="C21" s="81" t="s">
        <v>46</v>
      </c>
      <c r="D21" s="82" t="s">
        <v>46</v>
      </c>
      <c r="E21" s="83" t="s">
        <v>46</v>
      </c>
      <c r="F21" s="32" t="s">
        <v>188</v>
      </c>
      <c r="G21" s="33" t="s">
        <v>240</v>
      </c>
      <c r="H21" s="34" t="s">
        <v>168</v>
      </c>
      <c r="I21" s="28" t="s">
        <v>136</v>
      </c>
      <c r="J21" s="38" t="s">
        <v>214</v>
      </c>
    </row>
    <row r="22" spans="2:10" ht="213" customHeight="1" x14ac:dyDescent="0.2">
      <c r="B22" s="40" t="str">
        <f>IF(OR('PROJECT QUESTIONAIRE'!O13="Yes", 'PROJECT QUESTIONAIRE'!E44="Yes", 'PROJECT QUESTIONAIRE'!O40="Yes", 'PROJECT QUESTIONAIRE'!O42="Yes", 'PROJECT QUESTIONAIRE'!O44="Yes", 'PROJECT QUESTIONAIRE'!O46="Yes", 'PROJECT QUESTIONAIRE'!O47="Yes"), "Yes", "No")</f>
        <v>No</v>
      </c>
      <c r="C22" s="81" t="s">
        <v>47</v>
      </c>
      <c r="D22" s="82" t="s">
        <v>47</v>
      </c>
      <c r="E22" s="83" t="s">
        <v>47</v>
      </c>
      <c r="F22" s="26" t="s">
        <v>65</v>
      </c>
      <c r="G22" s="27" t="s">
        <v>241</v>
      </c>
      <c r="H22" s="28" t="s">
        <v>168</v>
      </c>
      <c r="I22" s="28" t="s">
        <v>120</v>
      </c>
      <c r="J22" s="29" t="s">
        <v>215</v>
      </c>
    </row>
    <row r="23" spans="2:10" ht="110.25" x14ac:dyDescent="0.2">
      <c r="B23" s="40" t="str">
        <f>IF(OR('PROJECT QUESTIONAIRE'!J31="Yes", 'PROJECT QUESTIONAIRE'!O48="Yes", 'PROJECT QUESTIONAIRE'!J37="Yes", 'PROJECT QUESTIONAIRE'!O49="Yes", 'PROJECT QUESTIONAIRE'!E30="Yes"), "Yes", "No")</f>
        <v>No</v>
      </c>
      <c r="C23" s="81" t="s">
        <v>48</v>
      </c>
      <c r="D23" s="82" t="s">
        <v>48</v>
      </c>
      <c r="E23" s="83" t="s">
        <v>48</v>
      </c>
      <c r="F23" s="26" t="s">
        <v>160</v>
      </c>
      <c r="G23" s="30" t="s">
        <v>242</v>
      </c>
      <c r="H23" s="28" t="s">
        <v>162</v>
      </c>
      <c r="I23" s="28" t="s">
        <v>161</v>
      </c>
      <c r="J23" s="29" t="s">
        <v>163</v>
      </c>
    </row>
    <row r="24" spans="2:10" ht="110.25" x14ac:dyDescent="0.2">
      <c r="B24" s="40" t="str">
        <f>IF(OR('PROJECT QUESTIONAIRE'!J34="Yes", 'PROJECT QUESTIONAIRE'!O14="Yes", 'PROJECT QUESTIONAIRE'!J37="Yes"), "Varies", "No")</f>
        <v>No</v>
      </c>
      <c r="C24" s="90" t="s">
        <v>49</v>
      </c>
      <c r="D24" s="86" t="s">
        <v>49</v>
      </c>
      <c r="E24" s="87" t="s">
        <v>49</v>
      </c>
      <c r="F24" s="32" t="s">
        <v>164</v>
      </c>
      <c r="G24" s="37" t="s">
        <v>243</v>
      </c>
      <c r="H24" s="34" t="s">
        <v>166</v>
      </c>
      <c r="I24" s="34" t="s">
        <v>165</v>
      </c>
      <c r="J24" s="38" t="s">
        <v>167</v>
      </c>
    </row>
    <row r="25" spans="2:10" ht="117.75" customHeight="1" x14ac:dyDescent="0.2">
      <c r="B25" s="40" t="str">
        <f>IF('PROJECT QUESTIONAIRE'!J43="Yes", "Yes","No")</f>
        <v>No</v>
      </c>
      <c r="C25" s="81" t="s">
        <v>50</v>
      </c>
      <c r="D25" s="82" t="s">
        <v>50</v>
      </c>
      <c r="E25" s="83" t="s">
        <v>50</v>
      </c>
      <c r="F25" s="26" t="s">
        <v>66</v>
      </c>
      <c r="G25" s="39" t="s">
        <v>244</v>
      </c>
      <c r="H25" s="28" t="s">
        <v>168</v>
      </c>
      <c r="I25" s="28" t="s">
        <v>168</v>
      </c>
      <c r="J25" s="29" t="s">
        <v>216</v>
      </c>
    </row>
    <row r="26" spans="2:10" ht="128.25" customHeight="1" x14ac:dyDescent="0.2">
      <c r="B26" s="40" t="str">
        <f>IF(OR('PROJECT QUESTIONAIRE'!J10="Yes", 'PROJECT QUESTIONAIRE'!E47="Yes", 'PROJECT QUESTIONAIRE'!E48="Yes", 'PROJECT QUESTIONAIRE'!J21="Yes", 'PROJECT QUESTIONAIRE'!J9="Yes", 'PROJECT QUESTIONAIRE'!J24="Yes", 'PROJECT QUESTIONAIRE'!E49="Yes", 'PROJECT QUESTIONAIRE'!E50="Yes"), "Varies", "No")</f>
        <v>No</v>
      </c>
      <c r="C26" s="81" t="s">
        <v>51</v>
      </c>
      <c r="D26" s="82" t="s">
        <v>51</v>
      </c>
      <c r="E26" s="83" t="s">
        <v>51</v>
      </c>
      <c r="F26" s="26" t="s">
        <v>170</v>
      </c>
      <c r="G26" s="30" t="s">
        <v>256</v>
      </c>
      <c r="H26" s="28" t="s">
        <v>168</v>
      </c>
      <c r="I26" s="28" t="s">
        <v>168</v>
      </c>
      <c r="J26" s="29" t="s">
        <v>169</v>
      </c>
    </row>
    <row r="27" spans="2:10" ht="94.5" x14ac:dyDescent="0.2">
      <c r="B27" s="40" t="str">
        <f>IF(OR('PROJECT QUESTIONAIRE'!E56="Yes"), "Yes", "No")</f>
        <v>No</v>
      </c>
      <c r="C27" s="81" t="s">
        <v>192</v>
      </c>
      <c r="D27" s="82"/>
      <c r="E27" s="83"/>
      <c r="F27" s="26" t="s">
        <v>194</v>
      </c>
      <c r="G27" s="39" t="s">
        <v>245</v>
      </c>
      <c r="H27" s="28" t="s">
        <v>168</v>
      </c>
      <c r="I27" s="28" t="s">
        <v>217</v>
      </c>
      <c r="J27" s="29" t="s">
        <v>221</v>
      </c>
    </row>
    <row r="28" spans="2:10" ht="119.25" customHeight="1" x14ac:dyDescent="0.2">
      <c r="B28" s="40" t="str">
        <f>IF(OR('PROJECT QUESTIONAIRE'!E53="Yes", 'PROJECT QUESTIONAIRE'!J28="Yes", 'PROJECT QUESTIONAIRE'!J10="Yes", 'PROJECT QUESTIONAIRE'!J20="Yes", 'PROJECT QUESTIONAIRE'!L61="Yes", 'PROJECT QUESTIONAIRE'!J9="Yes"), "Yes", "No")</f>
        <v>No</v>
      </c>
      <c r="C28" s="81" t="s">
        <v>193</v>
      </c>
      <c r="D28" s="82"/>
      <c r="E28" s="83"/>
      <c r="F28" s="26" t="s">
        <v>200</v>
      </c>
      <c r="G28" s="30" t="s">
        <v>246</v>
      </c>
      <c r="H28" s="28">
        <v>1000000</v>
      </c>
      <c r="I28" s="28" t="s">
        <v>218</v>
      </c>
      <c r="J28" s="29" t="s">
        <v>219</v>
      </c>
    </row>
    <row r="29" spans="2:10" ht="141.75" x14ac:dyDescent="0.2">
      <c r="B29" s="40" t="str">
        <f>IF(OR('PROJECT QUESTIONAIRE'!J38="Yes", 'PROJECT QUESTIONAIRE'!J39="Yes", 'PROJECT QUESTIONAIRE'!J40="Yes", 'PROJECT QUESTIONAIRE'!J41="Yes", 'PROJECT QUESTIONAIRE'!J42="Yes", 'PROJECT QUESTIONAIRE'!J43="Yes"), "Yes", "No")</f>
        <v>No</v>
      </c>
      <c r="C29" s="81" t="s">
        <v>261</v>
      </c>
      <c r="D29" s="82"/>
      <c r="E29" s="83"/>
      <c r="F29" s="26" t="s">
        <v>199</v>
      </c>
      <c r="G29" s="39" t="s">
        <v>247</v>
      </c>
      <c r="H29" s="28" t="s">
        <v>168</v>
      </c>
      <c r="I29" s="28" t="s">
        <v>168</v>
      </c>
      <c r="J29" s="29" t="s">
        <v>220</v>
      </c>
    </row>
    <row r="30" spans="2:10" ht="126" x14ac:dyDescent="0.2">
      <c r="B30" s="40" t="str">
        <f>IF(OR('PROJECT QUESTIONAIRE'!E54="Yes"), "Yes", "No")</f>
        <v>No</v>
      </c>
      <c r="C30" s="81" t="s">
        <v>195</v>
      </c>
      <c r="D30" s="82"/>
      <c r="E30" s="83"/>
      <c r="F30" s="26" t="s">
        <v>201</v>
      </c>
      <c r="G30" s="39" t="s">
        <v>248</v>
      </c>
      <c r="H30" s="28" t="s">
        <v>168</v>
      </c>
      <c r="I30" s="28" t="s">
        <v>168</v>
      </c>
      <c r="J30" s="29" t="s">
        <v>221</v>
      </c>
    </row>
    <row r="31" spans="2:10" ht="110.25" x14ac:dyDescent="0.2">
      <c r="B31" s="40" t="str">
        <f>IF(OR('PROJECT QUESTIONAIRE'!O62="Yes", 'PROJECT QUESTIONAIRE'!O63="Yes", 'PROJECT QUESTIONAIRE'!J64="Yes", 'PROJECT QUESTIONAIRE'!J19="Yes"), "Yes", "No")</f>
        <v>No</v>
      </c>
      <c r="C31" s="81" t="s">
        <v>262</v>
      </c>
      <c r="D31" s="82"/>
      <c r="E31" s="83"/>
      <c r="F31" s="26" t="s">
        <v>266</v>
      </c>
      <c r="G31" s="39" t="s">
        <v>267</v>
      </c>
      <c r="H31" s="28">
        <v>100000</v>
      </c>
      <c r="I31" s="34" t="s">
        <v>131</v>
      </c>
      <c r="J31" s="29" t="s">
        <v>268</v>
      </c>
    </row>
    <row r="32" spans="2:10" ht="121.5" customHeight="1" x14ac:dyDescent="0.2">
      <c r="B32" s="40" t="str">
        <f>IF(OR('PROJECT QUESTIONAIRE'!J10="Yes"), "Yes", "No")</f>
        <v>No</v>
      </c>
      <c r="C32" s="81" t="s">
        <v>263</v>
      </c>
      <c r="D32" s="82"/>
      <c r="E32" s="83"/>
      <c r="F32" s="26" t="s">
        <v>274</v>
      </c>
      <c r="G32" s="39" t="s">
        <v>273</v>
      </c>
      <c r="H32" s="28">
        <v>1500</v>
      </c>
      <c r="I32" s="28" t="s">
        <v>136</v>
      </c>
      <c r="J32" s="29" t="s">
        <v>275</v>
      </c>
    </row>
    <row r="33" spans="2:10" ht="98.25" customHeight="1" x14ac:dyDescent="0.2">
      <c r="B33" s="40" t="str">
        <f>IF(OR('PROJECT QUESTIONAIRE'!J23="Yes", 'PROJECT QUESTIONAIRE'!J22="Yes", 'PROJECT QUESTIONAIRE'!J9="Yes", 'PROJECT QUESTIONAIRE'!J17="Yes", 'PROJECT QUESTIONAIRE'!J19="Yes"), "Yes", "No")</f>
        <v>No</v>
      </c>
      <c r="C33" s="81" t="s">
        <v>264</v>
      </c>
      <c r="D33" s="82"/>
      <c r="E33" s="83"/>
      <c r="F33" s="26" t="s">
        <v>276</v>
      </c>
      <c r="G33" s="39" t="s">
        <v>277</v>
      </c>
      <c r="H33" s="28" t="s">
        <v>168</v>
      </c>
      <c r="I33" s="28" t="s">
        <v>168</v>
      </c>
      <c r="J33" s="29" t="s">
        <v>278</v>
      </c>
    </row>
    <row r="34" spans="2:10" ht="126" x14ac:dyDescent="0.2">
      <c r="B34" s="40" t="str">
        <f>IF(OR('PROJECT QUESTIONAIRE'!O11="Yes", 'PROJECT QUESTIONAIRE'!J9="Yes"), "Yes","No")</f>
        <v>No</v>
      </c>
      <c r="C34" s="81" t="s">
        <v>265</v>
      </c>
      <c r="D34" s="82"/>
      <c r="E34" s="83"/>
      <c r="F34" s="26" t="s">
        <v>281</v>
      </c>
      <c r="G34" s="39" t="s">
        <v>282</v>
      </c>
      <c r="H34" s="28" t="s">
        <v>168</v>
      </c>
      <c r="I34" s="28" t="s">
        <v>168</v>
      </c>
      <c r="J34" s="29" t="s">
        <v>283</v>
      </c>
    </row>
  </sheetData>
  <mergeCells count="32">
    <mergeCell ref="C17:E17"/>
    <mergeCell ref="C13:E13"/>
    <mergeCell ref="C12:E12"/>
    <mergeCell ref="C20:E20"/>
    <mergeCell ref="C21:E21"/>
    <mergeCell ref="C18:E18"/>
    <mergeCell ref="C19:E19"/>
    <mergeCell ref="C22:E22"/>
    <mergeCell ref="C26:E26"/>
    <mergeCell ref="C25:E25"/>
    <mergeCell ref="C23:E23"/>
    <mergeCell ref="C24:E24"/>
    <mergeCell ref="B2:J2"/>
    <mergeCell ref="B4:I4"/>
    <mergeCell ref="C14:E14"/>
    <mergeCell ref="C15:E15"/>
    <mergeCell ref="C16:E16"/>
    <mergeCell ref="C9:E9"/>
    <mergeCell ref="C10:E10"/>
    <mergeCell ref="C11:E11"/>
    <mergeCell ref="C6:E6"/>
    <mergeCell ref="C7:E7"/>
    <mergeCell ref="C8:E8"/>
    <mergeCell ref="C5:E5"/>
    <mergeCell ref="C31:E31"/>
    <mergeCell ref="C32:E32"/>
    <mergeCell ref="C33:E33"/>
    <mergeCell ref="C34:E34"/>
    <mergeCell ref="C27:E27"/>
    <mergeCell ref="C28:E28"/>
    <mergeCell ref="C29:E29"/>
    <mergeCell ref="C30:E30"/>
  </mergeCells>
  <conditionalFormatting sqref="B6:B34">
    <cfRule type="cellIs" dxfId="3" priority="5" operator="equal">
      <formula>"Varies"</formula>
    </cfRule>
    <cfRule type="containsText" dxfId="2" priority="7" operator="containsText" text="No">
      <formula>NOT(ISERROR(SEARCH("No",B6)))</formula>
    </cfRule>
    <cfRule type="containsText" dxfId="1" priority="8" operator="containsText" text="Yes">
      <formula>NOT(ISERROR(SEARCH("Yes",B6)))</formula>
    </cfRule>
  </conditionalFormatting>
  <conditionalFormatting sqref="B6:B34">
    <cfRule type="containsText" dxfId="0" priority="6" operator="containsText" text="Varies ">
      <formula>NOT(ISERROR(SEARCH("Varies ",B6)))</formula>
    </cfRule>
  </conditionalFormatting>
  <hyperlinks>
    <hyperlink ref="J9" r:id="rId1" xr:uid="{00000000-0004-0000-0100-000000000000}"/>
    <hyperlink ref="J7" r:id="rId2" xr:uid="{00000000-0004-0000-0100-000001000000}"/>
    <hyperlink ref="J8" r:id="rId3" xr:uid="{00000000-0004-0000-0100-000002000000}"/>
    <hyperlink ref="J15" r:id="rId4" xr:uid="{00000000-0004-0000-0100-000003000000}"/>
    <hyperlink ref="J16" r:id="rId5" xr:uid="{00000000-0004-0000-0100-000004000000}"/>
    <hyperlink ref="J18" r:id="rId6" xr:uid="{00000000-0004-0000-0100-000005000000}"/>
    <hyperlink ref="J13" r:id="rId7" xr:uid="{00000000-0004-0000-0100-000006000000}"/>
    <hyperlink ref="J17" r:id="rId8" xr:uid="{00000000-0004-0000-0100-000007000000}"/>
    <hyperlink ref="J19" r:id="rId9" xr:uid="{00000000-0004-0000-0100-000008000000}"/>
    <hyperlink ref="J23" r:id="rId10" xr:uid="{00000000-0004-0000-0100-000009000000}"/>
    <hyperlink ref="J24" r:id="rId11" xr:uid="{00000000-0004-0000-0100-00000A000000}"/>
    <hyperlink ref="J26" r:id="rId12" xr:uid="{00000000-0004-0000-0100-00000B000000}"/>
    <hyperlink ref="J6" r:id="rId13" xr:uid="{00000000-0004-0000-0100-00000C000000}"/>
    <hyperlink ref="J12" r:id="rId14" xr:uid="{00000000-0004-0000-0100-00000D000000}"/>
    <hyperlink ref="J11" r:id="rId15" xr:uid="{00000000-0004-0000-0100-00000E000000}"/>
    <hyperlink ref="J14" r:id="rId16" xr:uid="{00000000-0004-0000-0100-00000F000000}"/>
    <hyperlink ref="J20" r:id="rId17" xr:uid="{00000000-0004-0000-0100-000010000000}"/>
    <hyperlink ref="J21" r:id="rId18" xr:uid="{00000000-0004-0000-0100-000011000000}"/>
    <hyperlink ref="J22" r:id="rId19" xr:uid="{00000000-0004-0000-0100-000012000000}"/>
    <hyperlink ref="J25" r:id="rId20" xr:uid="{00000000-0004-0000-0100-000013000000}"/>
    <hyperlink ref="J28" r:id="rId21" xr:uid="{00000000-0004-0000-0100-000014000000}"/>
    <hyperlink ref="J27" r:id="rId22" xr:uid="{00000000-0004-0000-0100-000015000000}"/>
    <hyperlink ref="J30" r:id="rId23" xr:uid="{00000000-0004-0000-0100-000016000000}"/>
    <hyperlink ref="J10" r:id="rId24" xr:uid="{00000000-0004-0000-0100-000017000000}"/>
    <hyperlink ref="J33" r:id="rId25" xr:uid="{00000000-0004-0000-0100-000018000000}"/>
    <hyperlink ref="J34" r:id="rId26" xr:uid="{00000000-0004-0000-0100-000019000000}"/>
  </hyperlinks>
  <printOptions horizontalCentered="1"/>
  <pageMargins left="0.4" right="0.4" top="0.4" bottom="0.4" header="0.3" footer="0.3"/>
  <pageSetup scale="42" fitToHeight="0" orientation="portrait" r:id="rId27"/>
  <headerFooter differentFirst="1">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2"/>
  <sheetViews>
    <sheetView workbookViewId="0"/>
  </sheetViews>
  <sheetFormatPr defaultRowHeight="12.75" x14ac:dyDescent="0.2"/>
  <sheetData>
    <row r="1" spans="1:2" x14ac:dyDescent="0.2">
      <c r="A1" t="s">
        <v>1</v>
      </c>
      <c r="B1" t="s">
        <v>25</v>
      </c>
    </row>
    <row r="2" spans="1:2" x14ac:dyDescent="0.2">
      <c r="A2" t="s">
        <v>7</v>
      </c>
      <c r="B2" t="s">
        <v>26</v>
      </c>
    </row>
    <row r="3" spans="1:2" x14ac:dyDescent="0.2">
      <c r="A3" t="s">
        <v>8</v>
      </c>
    </row>
    <row r="4" spans="1:2" x14ac:dyDescent="0.2">
      <c r="A4" t="s">
        <v>4</v>
      </c>
    </row>
    <row r="5" spans="1:2" x14ac:dyDescent="0.2">
      <c r="A5" t="s">
        <v>2</v>
      </c>
    </row>
    <row r="6" spans="1:2" x14ac:dyDescent="0.2">
      <c r="A6" t="s">
        <v>3</v>
      </c>
    </row>
    <row r="7" spans="1:2" x14ac:dyDescent="0.2">
      <c r="A7" t="s">
        <v>10</v>
      </c>
    </row>
    <row r="8" spans="1:2" x14ac:dyDescent="0.2">
      <c r="A8" t="s">
        <v>9</v>
      </c>
    </row>
    <row r="9" spans="1:2" x14ac:dyDescent="0.2">
      <c r="A9" t="s">
        <v>11</v>
      </c>
    </row>
    <row r="10" spans="1:2" x14ac:dyDescent="0.2">
      <c r="A10" t="s">
        <v>13</v>
      </c>
    </row>
    <row r="11" spans="1:2" x14ac:dyDescent="0.2">
      <c r="A11" t="s">
        <v>12</v>
      </c>
    </row>
    <row r="12" spans="1:2" x14ac:dyDescent="0.2">
      <c r="A12" t="s">
        <v>14</v>
      </c>
    </row>
  </sheetData>
  <sheetProtection sheet="1" objects="1" scenarios="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A69B31033C63459CEB1E7DFF75C8B2" ma:contentTypeVersion="3" ma:contentTypeDescription="Create a new document." ma:contentTypeScope="" ma:versionID="0f6b461da7a3085bfc20120db68b4377">
  <xsd:schema xmlns:xsd="http://www.w3.org/2001/XMLSchema" xmlns:xs="http://www.w3.org/2001/XMLSchema" xmlns:p="http://schemas.microsoft.com/office/2006/metadata/properties" xmlns:ns2="fc8724e3-90b9-409e-a563-1e875c478f4a" xmlns:ns3="06a10683-72b4-4a3f-a295-f5148f91e834" targetNamespace="http://schemas.microsoft.com/office/2006/metadata/properties" ma:root="true" ma:fieldsID="3d7b1dabe27192b42ec02ce29f8b3b6a" ns2:_="" ns3:_="">
    <xsd:import namespace="fc8724e3-90b9-409e-a563-1e875c478f4a"/>
    <xsd:import namespace="06a10683-72b4-4a3f-a295-f5148f91e834"/>
    <xsd:element name="properties">
      <xsd:complexType>
        <xsd:sequence>
          <xsd:element name="documentManagement">
            <xsd:complexType>
              <xsd:all>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8724e3-90b9-409e-a563-1e875c478f4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a10683-72b4-4a3f-a295-f5148f91e834" elementFormDefault="qualified">
    <xsd:import namespace="http://schemas.microsoft.com/office/2006/documentManagement/types"/>
    <xsd:import namespace="http://schemas.microsoft.com/office/infopath/2007/PartnerControls"/>
    <xsd:element name="Category" ma:index="9"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06a10683-72b4-4a3f-a295-f5148f91e834" xsi:nil="true"/>
  </documentManagement>
</p:properties>
</file>

<file path=customXml/itemProps1.xml><?xml version="1.0" encoding="utf-8"?>
<ds:datastoreItem xmlns:ds="http://schemas.openxmlformats.org/officeDocument/2006/customXml" ds:itemID="{6434E5A1-7D13-4E99-B453-63F7D7BB7A20}"/>
</file>

<file path=customXml/itemProps2.xml><?xml version="1.0" encoding="utf-8"?>
<ds:datastoreItem xmlns:ds="http://schemas.openxmlformats.org/officeDocument/2006/customXml" ds:itemID="{F457B396-8052-4352-8548-D4D809B385B6}"/>
</file>

<file path=customXml/itemProps3.xml><?xml version="1.0" encoding="utf-8"?>
<ds:datastoreItem xmlns:ds="http://schemas.openxmlformats.org/officeDocument/2006/customXml" ds:itemID="{3ECB0B6B-E983-4570-9B7E-4F97A814C1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QUESTIONAIRE</vt:lpstr>
      <vt:lpstr>ELIGIBLE FUNDING SOURCES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2019-02-04T15:09:57Z</cp:lastPrinted>
  <dcterms:created xsi:type="dcterms:W3CDTF">2018-05-30T12:18:28Z</dcterms:created>
  <dcterms:modified xsi:type="dcterms:W3CDTF">2019-07-31T22:00:56Z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2018-05-30T12:18:34.1116465Z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0x01010076A69B31033C63459CEB1E7DFF75C8B2</vt:lpwstr>
  </property>
</Properties>
</file>